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4\UO VI°\Perchiazzi\F. d\2016\FONDO 2016 II FASCIA\File Unico\"/>
    </mc:Choice>
  </mc:AlternateContent>
  <bookViews>
    <workbookView xWindow="5505" yWindow="135" windowWidth="21075" windowHeight="991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G19" i="1" s="1"/>
  <c r="E20" i="1"/>
  <c r="E21" i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K19" i="1" s="1"/>
  <c r="H20" i="1"/>
  <c r="J20" i="1" s="1"/>
  <c r="H21" i="1"/>
  <c r="J21" i="1" s="1"/>
  <c r="L19" i="1" l="1"/>
  <c r="M19" i="1" s="1"/>
  <c r="H13" i="1"/>
  <c r="D29" i="1" l="1"/>
  <c r="G20" i="1"/>
  <c r="K20" i="1" s="1"/>
  <c r="G21" i="1"/>
  <c r="L20" i="1" l="1"/>
  <c r="M20" i="1" s="1"/>
  <c r="K21" i="1"/>
  <c r="G18" i="1"/>
  <c r="G17" i="1"/>
  <c r="G16" i="1"/>
  <c r="G15" i="1"/>
  <c r="G14" i="1"/>
  <c r="J13" i="1"/>
  <c r="E13" i="1"/>
  <c r="G13" i="1" s="1"/>
  <c r="L21" i="1" l="1"/>
  <c r="M21" i="1" s="1"/>
  <c r="K16" i="1"/>
  <c r="L16" i="1" s="1"/>
  <c r="M16" i="1" s="1"/>
  <c r="J29" i="1"/>
  <c r="G29" i="1"/>
  <c r="K14" i="1"/>
  <c r="L14" i="1" s="1"/>
  <c r="M14" i="1" s="1"/>
  <c r="K18" i="1"/>
  <c r="K15" i="1"/>
  <c r="L15" i="1" s="1"/>
  <c r="M15" i="1" s="1"/>
  <c r="K13" i="1"/>
  <c r="L13" i="1" s="1"/>
  <c r="K17" i="1"/>
  <c r="L18" i="1" l="1"/>
  <c r="M18" i="1" s="1"/>
  <c r="K29" i="1"/>
  <c r="L17" i="1"/>
  <c r="M17" i="1" s="1"/>
  <c r="L29" i="1" l="1"/>
  <c r="M13" i="1"/>
  <c r="M29" i="1" s="1"/>
</calcChain>
</file>

<file path=xl/sharedStrings.xml><?xml version="1.0" encoding="utf-8"?>
<sst xmlns="http://schemas.openxmlformats.org/spreadsheetml/2006/main" count="34" uniqueCount="34">
  <si>
    <t>COGNOME</t>
  </si>
  <si>
    <t>NOME</t>
  </si>
  <si>
    <t>DATA CES.</t>
  </si>
  <si>
    <t>R.I.A. ANNUA LORDA</t>
  </si>
  <si>
    <t>R.I.A. GIORN LORDA</t>
  </si>
  <si>
    <t>imp. Tot. Ratei stipendi</t>
  </si>
  <si>
    <t>importo totale ratei 13° mens</t>
  </si>
  <si>
    <t>totale lordo</t>
  </si>
  <si>
    <t>oneri caric. Amminis.</t>
  </si>
  <si>
    <t>DIRIGENTI 2° FASCIA</t>
  </si>
  <si>
    <t>importo ratei 13° mens.</t>
  </si>
  <si>
    <t>ratei 13 giorni</t>
  </si>
  <si>
    <t>ALL. 2</t>
  </si>
  <si>
    <r>
      <t xml:space="preserve"> 
</t>
    </r>
    <r>
      <rPr>
        <sz val="36"/>
        <color theme="1"/>
        <rFont val="Kunstler Script"/>
        <family val="4"/>
      </rPr>
      <t>Ministero dei beni e delle attività culturali e del turismo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Times New Roman"/>
        <family val="1"/>
      </rPr>
      <t xml:space="preserve">Direzione generale Bilancio
</t>
    </r>
    <r>
      <rPr>
        <sz val="11"/>
        <color theme="1"/>
        <rFont val="Calibri"/>
        <family val="2"/>
        <scheme val="minor"/>
      </rPr>
      <t xml:space="preserve">
</t>
    </r>
  </si>
  <si>
    <t>VALITUTTO</t>
  </si>
  <si>
    <t>VERA</t>
  </si>
  <si>
    <t>REZZI</t>
  </si>
  <si>
    <t>STEFANO</t>
  </si>
  <si>
    <t>BURECA</t>
  </si>
  <si>
    <t>AGOSTINO</t>
  </si>
  <si>
    <t xml:space="preserve">FOZZATI </t>
  </si>
  <si>
    <t>LUIGI</t>
  </si>
  <si>
    <t>GRAZIANO</t>
  </si>
  <si>
    <t>ENRICO</t>
  </si>
  <si>
    <t>ASCIONE</t>
  </si>
  <si>
    <t>IMMA</t>
  </si>
  <si>
    <t>GIANNETTO</t>
  </si>
  <si>
    <t>MARINA</t>
  </si>
  <si>
    <t>BORELLINI</t>
  </si>
  <si>
    <t>GIANCARLO</t>
  </si>
  <si>
    <t>STORCHI</t>
  </si>
  <si>
    <t>MARIA LUISA</t>
  </si>
  <si>
    <t>RISPARMI R.I.A. PERSONALE CESSATO 2016</t>
  </si>
  <si>
    <t>GG. Non lavorati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</si>
</sst>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Kunstler Script"/>
      <family val="4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0" fillId="0" borderId="1" xfId="0" applyFill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6" fillId="0" borderId="1" xfId="0" applyFont="1" applyFill="1" applyBorder="1"/>
    <xf numFmtId="1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7" workbookViewId="0">
      <selection activeCell="K14" sqref="K14"/>
    </sheetView>
  </sheetViews>
  <sheetFormatPr defaultRowHeight="15" x14ac:dyDescent="0.25"/>
  <cols>
    <col min="1" max="1" width="20.42578125" customWidth="1"/>
    <col min="2" max="2" width="16.7109375" customWidth="1"/>
    <col min="3" max="3" width="15" customWidth="1"/>
    <col min="4" max="4" width="16.140625" customWidth="1"/>
    <col min="5" max="5" width="13" customWidth="1"/>
    <col min="7" max="7" width="17" customWidth="1"/>
    <col min="8" max="8" width="13.140625" customWidth="1"/>
    <col min="9" max="9" width="7.7109375" customWidth="1"/>
    <col min="10" max="10" width="14" customWidth="1"/>
    <col min="11" max="11" width="14.42578125" customWidth="1"/>
    <col min="12" max="12" width="11" bestFit="1" customWidth="1"/>
    <col min="13" max="13" width="12.42578125" customWidth="1"/>
  </cols>
  <sheetData>
    <row r="1" spans="1:13" x14ac:dyDescent="0.2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7.6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4">
      <c r="D7" s="19" t="s">
        <v>32</v>
      </c>
      <c r="E7" s="19"/>
      <c r="F7" s="19"/>
      <c r="G7" s="19"/>
      <c r="H7" s="19"/>
      <c r="I7" s="19"/>
    </row>
    <row r="8" spans="1:13" ht="21" x14ac:dyDescent="0.35">
      <c r="D8" s="7"/>
      <c r="E8" s="7"/>
      <c r="F8" s="7"/>
      <c r="G8" s="7"/>
      <c r="H8" s="5"/>
    </row>
    <row r="9" spans="1:13" x14ac:dyDescent="0.25">
      <c r="B9" s="6"/>
      <c r="C9" s="6"/>
      <c r="D9" s="20" t="s">
        <v>9</v>
      </c>
      <c r="E9" s="20"/>
      <c r="F9" s="20"/>
      <c r="G9" s="20"/>
      <c r="H9" s="20"/>
      <c r="I9" s="20"/>
    </row>
    <row r="10" spans="1:13" x14ac:dyDescent="0.25">
      <c r="B10" s="6"/>
      <c r="C10" s="6"/>
      <c r="E10" s="8"/>
      <c r="F10" s="23" t="s">
        <v>12</v>
      </c>
      <c r="G10" s="23"/>
    </row>
    <row r="12" spans="1:13" ht="62.25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33</v>
      </c>
      <c r="G12" s="2" t="s">
        <v>5</v>
      </c>
      <c r="H12" s="2" t="s">
        <v>10</v>
      </c>
      <c r="I12" s="2" t="s">
        <v>11</v>
      </c>
      <c r="J12" s="2" t="s">
        <v>6</v>
      </c>
      <c r="K12" s="2" t="s">
        <v>7</v>
      </c>
      <c r="L12" s="2" t="s">
        <v>8</v>
      </c>
    </row>
    <row r="13" spans="1:13" x14ac:dyDescent="0.25">
      <c r="A13" s="16" t="s">
        <v>14</v>
      </c>
      <c r="B13" s="1" t="s">
        <v>15</v>
      </c>
      <c r="C13" s="11">
        <v>42401</v>
      </c>
      <c r="D13" s="15">
        <v>2477.2800000000002</v>
      </c>
      <c r="E13" s="15">
        <f t="shared" ref="E13:E21" si="0">(D13/360)</f>
        <v>6.881333333333334</v>
      </c>
      <c r="F13" s="16">
        <v>330</v>
      </c>
      <c r="G13" s="15">
        <f t="shared" ref="G13:G21" si="1">E13*F13</f>
        <v>2270.84</v>
      </c>
      <c r="H13" s="15">
        <f>(D13/12)/12/30</f>
        <v>0.57344444444444453</v>
      </c>
      <c r="I13" s="16">
        <v>330</v>
      </c>
      <c r="J13" s="15">
        <f t="shared" ref="J13:J21" si="2">H13*I13</f>
        <v>189.23666666666671</v>
      </c>
      <c r="K13" s="15">
        <f t="shared" ref="K13:K21" si="3">G13+J13</f>
        <v>2460.0766666666668</v>
      </c>
      <c r="L13" s="15">
        <f t="shared" ref="L13:L15" si="4">K13*0.3838</f>
        <v>944.17742466666664</v>
      </c>
      <c r="M13" s="15">
        <f t="shared" ref="M13:M15" si="5">K13+L13</f>
        <v>3404.2540913333332</v>
      </c>
    </row>
    <row r="14" spans="1:13" x14ac:dyDescent="0.25">
      <c r="A14" s="16" t="s">
        <v>16</v>
      </c>
      <c r="B14" s="1" t="s">
        <v>17</v>
      </c>
      <c r="C14" s="11">
        <v>42480</v>
      </c>
      <c r="D14" s="4">
        <v>705.6</v>
      </c>
      <c r="E14" s="15">
        <f t="shared" si="0"/>
        <v>1.96</v>
      </c>
      <c r="F14" s="16">
        <v>251</v>
      </c>
      <c r="G14" s="15">
        <f t="shared" si="1"/>
        <v>491.96</v>
      </c>
      <c r="H14" s="15">
        <f t="shared" ref="H14:H21" si="6">(D14/12)/12/30</f>
        <v>0.16333333333333336</v>
      </c>
      <c r="I14" s="16">
        <v>251</v>
      </c>
      <c r="J14" s="15">
        <f t="shared" si="2"/>
        <v>40.99666666666667</v>
      </c>
      <c r="K14" s="15">
        <f t="shared" si="3"/>
        <v>532.95666666666671</v>
      </c>
      <c r="L14" s="15">
        <f t="shared" si="4"/>
        <v>204.54876866666666</v>
      </c>
      <c r="M14" s="15">
        <f t="shared" si="5"/>
        <v>737.50543533333337</v>
      </c>
    </row>
    <row r="15" spans="1:13" x14ac:dyDescent="0.25">
      <c r="A15" s="16" t="s">
        <v>18</v>
      </c>
      <c r="B15" s="1" t="s">
        <v>19</v>
      </c>
      <c r="C15" s="11">
        <v>42522</v>
      </c>
      <c r="D15" s="4">
        <v>1566.84</v>
      </c>
      <c r="E15" s="15">
        <f t="shared" si="0"/>
        <v>4.3523333333333332</v>
      </c>
      <c r="F15" s="16">
        <v>210</v>
      </c>
      <c r="G15" s="15">
        <f t="shared" si="1"/>
        <v>913.99</v>
      </c>
      <c r="H15" s="15">
        <f t="shared" si="6"/>
        <v>0.36269444444444443</v>
      </c>
      <c r="I15" s="16">
        <v>210</v>
      </c>
      <c r="J15" s="15">
        <f t="shared" si="2"/>
        <v>76.165833333333325</v>
      </c>
      <c r="K15" s="15">
        <f t="shared" si="3"/>
        <v>990.15583333333336</v>
      </c>
      <c r="L15" s="15">
        <f t="shared" si="4"/>
        <v>380.0218088333333</v>
      </c>
      <c r="M15" s="15">
        <f t="shared" si="5"/>
        <v>1370.1776421666666</v>
      </c>
    </row>
    <row r="16" spans="1:13" x14ac:dyDescent="0.25">
      <c r="A16" s="16" t="s">
        <v>20</v>
      </c>
      <c r="B16" s="1" t="s">
        <v>21</v>
      </c>
      <c r="C16" s="11">
        <v>42449</v>
      </c>
      <c r="D16" s="4">
        <v>1203</v>
      </c>
      <c r="E16" s="15">
        <f t="shared" si="0"/>
        <v>3.3416666666666668</v>
      </c>
      <c r="F16" s="16">
        <v>280</v>
      </c>
      <c r="G16" s="15">
        <f>E16*F16</f>
        <v>935.66666666666674</v>
      </c>
      <c r="H16" s="15">
        <f t="shared" si="6"/>
        <v>0.27847222222222218</v>
      </c>
      <c r="I16" s="16">
        <v>280</v>
      </c>
      <c r="J16" s="15">
        <f t="shared" si="2"/>
        <v>77.972222222222214</v>
      </c>
      <c r="K16" s="15">
        <f>G16+J16</f>
        <v>1013.6388888888889</v>
      </c>
      <c r="L16" s="15">
        <f>K16*0.3838</f>
        <v>389.03460555555552</v>
      </c>
      <c r="M16" s="15">
        <f>K16+L16</f>
        <v>1402.6734944444445</v>
      </c>
    </row>
    <row r="17" spans="1:13" x14ac:dyDescent="0.25">
      <c r="A17" s="16" t="s">
        <v>22</v>
      </c>
      <c r="B17" s="1" t="s">
        <v>23</v>
      </c>
      <c r="C17" s="11">
        <v>42552</v>
      </c>
      <c r="D17" s="4">
        <v>1808.88</v>
      </c>
      <c r="E17" s="15">
        <f t="shared" si="0"/>
        <v>5.0246666666666666</v>
      </c>
      <c r="F17" s="16">
        <v>180</v>
      </c>
      <c r="G17" s="15">
        <f>E17*F17</f>
        <v>904.43999999999994</v>
      </c>
      <c r="H17" s="15">
        <f t="shared" si="6"/>
        <v>0.41872222222222227</v>
      </c>
      <c r="I17" s="16">
        <v>180</v>
      </c>
      <c r="J17" s="15">
        <f t="shared" si="2"/>
        <v>75.37</v>
      </c>
      <c r="K17" s="15">
        <f>G17+J17</f>
        <v>979.81</v>
      </c>
      <c r="L17" s="15">
        <f>K17*0.3838</f>
        <v>376.05107799999996</v>
      </c>
      <c r="M17" s="15">
        <f>K17+L17</f>
        <v>1355.8610779999999</v>
      </c>
    </row>
    <row r="18" spans="1:13" x14ac:dyDescent="0.25">
      <c r="A18" s="16" t="s">
        <v>24</v>
      </c>
      <c r="B18" s="1" t="s">
        <v>25</v>
      </c>
      <c r="C18" s="11">
        <v>42644</v>
      </c>
      <c r="D18" s="4">
        <v>1848.6</v>
      </c>
      <c r="E18" s="15">
        <f t="shared" si="0"/>
        <v>5.1349999999999998</v>
      </c>
      <c r="F18" s="16">
        <v>90</v>
      </c>
      <c r="G18" s="15">
        <f>E18*F18</f>
        <v>462.15</v>
      </c>
      <c r="H18" s="15">
        <f t="shared" si="6"/>
        <v>0.42791666666666661</v>
      </c>
      <c r="I18" s="16">
        <v>90</v>
      </c>
      <c r="J18" s="15">
        <f t="shared" si="2"/>
        <v>38.512499999999996</v>
      </c>
      <c r="K18" s="15">
        <f>G18+J18</f>
        <v>500.66249999999997</v>
      </c>
      <c r="L18" s="15">
        <f>K18*0.3838</f>
        <v>192.15426749999997</v>
      </c>
      <c r="M18" s="15">
        <f>K18+L18</f>
        <v>692.81676749999997</v>
      </c>
    </row>
    <row r="19" spans="1:13" x14ac:dyDescent="0.25">
      <c r="A19" s="12" t="s">
        <v>26</v>
      </c>
      <c r="B19" s="12" t="s">
        <v>27</v>
      </c>
      <c r="C19" s="13">
        <v>42644</v>
      </c>
      <c r="D19" s="4">
        <v>1838.76</v>
      </c>
      <c r="E19" s="15">
        <f t="shared" si="0"/>
        <v>5.1076666666666668</v>
      </c>
      <c r="F19" s="16">
        <v>90</v>
      </c>
      <c r="G19" s="15">
        <f>E19*F19</f>
        <v>459.69</v>
      </c>
      <c r="H19" s="15">
        <f t="shared" si="6"/>
        <v>0.42563888888888884</v>
      </c>
      <c r="I19" s="16">
        <v>90</v>
      </c>
      <c r="J19" s="15">
        <f t="shared" si="2"/>
        <v>38.307499999999997</v>
      </c>
      <c r="K19" s="15">
        <f>G19+J19</f>
        <v>497.9975</v>
      </c>
      <c r="L19" s="15">
        <f>K19*0.3838</f>
        <v>191.1314405</v>
      </c>
      <c r="M19" s="15">
        <f>SUM(K19+L19)</f>
        <v>689.1289405</v>
      </c>
    </row>
    <row r="20" spans="1:13" x14ac:dyDescent="0.25">
      <c r="A20" s="16" t="s">
        <v>28</v>
      </c>
      <c r="B20" s="1" t="s">
        <v>29</v>
      </c>
      <c r="C20" s="11">
        <v>42644</v>
      </c>
      <c r="D20" s="4">
        <v>943.92</v>
      </c>
      <c r="E20" s="15">
        <f t="shared" si="0"/>
        <v>2.6219999999999999</v>
      </c>
      <c r="F20" s="24">
        <v>90</v>
      </c>
      <c r="G20" s="15">
        <f t="shared" si="1"/>
        <v>235.98</v>
      </c>
      <c r="H20" s="15">
        <f t="shared" si="6"/>
        <v>0.2185</v>
      </c>
      <c r="I20" s="24">
        <v>90</v>
      </c>
      <c r="J20" s="15">
        <f t="shared" si="2"/>
        <v>19.664999999999999</v>
      </c>
      <c r="K20" s="15">
        <f t="shared" si="3"/>
        <v>255.64499999999998</v>
      </c>
      <c r="L20" s="15">
        <f t="shared" ref="L20:L21" si="7">K20*0.3838</f>
        <v>98.116550999999987</v>
      </c>
      <c r="M20" s="15">
        <f t="shared" ref="M20:M21" si="8">K20+L20</f>
        <v>353.76155099999994</v>
      </c>
    </row>
    <row r="21" spans="1:13" x14ac:dyDescent="0.25">
      <c r="A21" s="12" t="s">
        <v>30</v>
      </c>
      <c r="B21" s="3" t="s">
        <v>31</v>
      </c>
      <c r="C21" s="11">
        <v>42675</v>
      </c>
      <c r="D21" s="4">
        <v>2365.08</v>
      </c>
      <c r="E21" s="15">
        <f t="shared" si="0"/>
        <v>6.5696666666666665</v>
      </c>
      <c r="F21" s="16">
        <v>60</v>
      </c>
      <c r="G21" s="15">
        <f t="shared" si="1"/>
        <v>394.18</v>
      </c>
      <c r="H21" s="15">
        <f t="shared" si="6"/>
        <v>0.54747222222222225</v>
      </c>
      <c r="I21" s="16">
        <v>60</v>
      </c>
      <c r="J21" s="15">
        <f t="shared" si="2"/>
        <v>32.848333333333336</v>
      </c>
      <c r="K21" s="15">
        <f t="shared" si="3"/>
        <v>427.02833333333336</v>
      </c>
      <c r="L21" s="15">
        <f t="shared" si="7"/>
        <v>163.89347433333333</v>
      </c>
      <c r="M21" s="15">
        <f t="shared" si="8"/>
        <v>590.92180766666672</v>
      </c>
    </row>
    <row r="22" spans="1:13" x14ac:dyDescent="0.25">
      <c r="A22" s="12"/>
      <c r="B22" s="12"/>
      <c r="C22" s="13"/>
      <c r="D22" s="14"/>
      <c r="E22" s="15"/>
      <c r="F22" s="16"/>
      <c r="G22" s="15"/>
      <c r="H22" s="15"/>
      <c r="I22" s="16"/>
      <c r="J22" s="15"/>
      <c r="K22" s="15"/>
      <c r="L22" s="15"/>
      <c r="M22" s="15"/>
    </row>
    <row r="23" spans="1:13" x14ac:dyDescent="0.25">
      <c r="A23" s="3"/>
      <c r="B23" s="3"/>
      <c r="C23" s="11"/>
      <c r="D23" s="10"/>
      <c r="E23" s="15"/>
      <c r="F23" s="16"/>
      <c r="G23" s="15"/>
      <c r="H23" s="15"/>
      <c r="I23" s="16"/>
      <c r="J23" s="15"/>
      <c r="K23" s="15"/>
      <c r="L23" s="15"/>
      <c r="M23" s="15"/>
    </row>
    <row r="24" spans="1:13" x14ac:dyDescent="0.25">
      <c r="A24" s="12"/>
      <c r="B24" s="12"/>
      <c r="C24" s="13"/>
      <c r="D24" s="14"/>
      <c r="E24" s="15"/>
      <c r="F24" s="16"/>
      <c r="G24" s="15"/>
      <c r="H24" s="15"/>
      <c r="I24" s="16"/>
      <c r="J24" s="15"/>
      <c r="K24" s="15"/>
      <c r="L24" s="15"/>
      <c r="M24" s="15"/>
    </row>
    <row r="25" spans="1:13" x14ac:dyDescent="0.25">
      <c r="A25" s="12"/>
      <c r="B25" s="12"/>
      <c r="C25" s="13"/>
      <c r="D25" s="14"/>
      <c r="E25" s="15"/>
      <c r="F25" s="16"/>
      <c r="G25" s="15"/>
      <c r="H25" s="15"/>
      <c r="I25" s="16"/>
      <c r="J25" s="15"/>
      <c r="K25" s="15"/>
      <c r="L25" s="15"/>
      <c r="M25" s="15"/>
    </row>
    <row r="26" spans="1:13" x14ac:dyDescent="0.25">
      <c r="A26" s="3"/>
      <c r="B26" s="3"/>
      <c r="C26" s="11"/>
      <c r="D26" s="10"/>
      <c r="E26" s="15"/>
      <c r="F26" s="16"/>
      <c r="G26" s="15"/>
      <c r="H26" s="15"/>
      <c r="I26" s="16"/>
      <c r="J26" s="15"/>
      <c r="K26" s="15"/>
      <c r="L26" s="15"/>
      <c r="M26" s="15"/>
    </row>
    <row r="27" spans="1:13" x14ac:dyDescent="0.25">
      <c r="A27" s="3"/>
      <c r="B27" s="3"/>
      <c r="C27" s="11"/>
      <c r="D27" s="10"/>
      <c r="E27" s="15"/>
      <c r="F27" s="16"/>
      <c r="G27" s="15"/>
      <c r="H27" s="15"/>
      <c r="I27" s="16"/>
      <c r="J27" s="15"/>
      <c r="K27" s="15"/>
      <c r="L27" s="15"/>
      <c r="M27" s="15"/>
    </row>
    <row r="28" spans="1:13" x14ac:dyDescent="0.25">
      <c r="A28" s="1"/>
      <c r="B28" s="1"/>
      <c r="C28" s="11"/>
      <c r="D28" s="14"/>
      <c r="E28" s="15"/>
      <c r="F28" s="16"/>
      <c r="G28" s="15"/>
      <c r="H28" s="15"/>
      <c r="I28" s="16"/>
      <c r="J28" s="15"/>
      <c r="K28" s="15"/>
      <c r="L28" s="15"/>
      <c r="M28" s="15"/>
    </row>
    <row r="29" spans="1:13" x14ac:dyDescent="0.25">
      <c r="D29" s="9">
        <f>SUM(D13:D28)</f>
        <v>14757.960000000001</v>
      </c>
      <c r="E29" s="1"/>
      <c r="F29" s="1"/>
      <c r="G29" s="9">
        <f>SUM(G13:G28)</f>
        <v>7068.8966666666656</v>
      </c>
      <c r="H29" s="1"/>
      <c r="I29" s="1"/>
      <c r="J29" s="9">
        <f>SUM(J13:J28)</f>
        <v>589.07472222222225</v>
      </c>
      <c r="K29" s="15">
        <f>G29+J29</f>
        <v>7657.9713888888882</v>
      </c>
      <c r="L29" s="15">
        <f>SUM(L13:L28)</f>
        <v>2939.1294190555554</v>
      </c>
      <c r="M29" s="15">
        <f>SUM(M13:M28)</f>
        <v>10597.100807944445</v>
      </c>
    </row>
    <row r="31" spans="1:13" x14ac:dyDescent="0.25">
      <c r="J31" s="17"/>
      <c r="K31" s="18"/>
    </row>
  </sheetData>
  <mergeCells count="4">
    <mergeCell ref="D7:I7"/>
    <mergeCell ref="D9:I9"/>
    <mergeCell ref="A1:M5"/>
    <mergeCell ref="F10:G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Perchiazzi</dc:creator>
  <cp:lastModifiedBy>filomena silvestro</cp:lastModifiedBy>
  <cp:lastPrinted>2017-10-30T11:05:16Z</cp:lastPrinted>
  <dcterms:created xsi:type="dcterms:W3CDTF">2014-09-02T10:41:42Z</dcterms:created>
  <dcterms:modified xsi:type="dcterms:W3CDTF">2017-11-23T11:19:53Z</dcterms:modified>
</cp:coreProperties>
</file>