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525" windowWidth="14190" windowHeight="11640"/>
  </bookViews>
  <sheets>
    <sheet name="anno 2016" sheetId="3" r:id="rId1"/>
    <sheet name="-360" sheetId="4" r:id="rId2"/>
  </sheets>
  <definedNames>
    <definedName name="_xlnm._FilterDatabase" localSheetId="0" hidden="1">'anno 2016'!$D$9:$T$172</definedName>
  </definedNames>
  <calcPr calcId="145621"/>
</workbook>
</file>

<file path=xl/calcChain.xml><?xml version="1.0" encoding="utf-8"?>
<calcChain xmlns="http://schemas.openxmlformats.org/spreadsheetml/2006/main">
  <c r="U168" i="3" l="1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0" i="3"/>
  <c r="T31" i="4" l="1"/>
  <c r="O31" i="4"/>
  <c r="N168" i="3" l="1"/>
  <c r="M25" i="3" l="1"/>
  <c r="O25" i="3" s="1"/>
  <c r="Q25" i="3"/>
  <c r="S167" i="3" l="1"/>
  <c r="M167" i="3" l="1"/>
  <c r="O167" i="3" s="1"/>
  <c r="Q167" i="3"/>
  <c r="T167" i="3"/>
  <c r="S162" i="3"/>
  <c r="S163" i="3"/>
  <c r="S164" i="3"/>
  <c r="S165" i="3"/>
  <c r="M166" i="3"/>
  <c r="O166" i="3" s="1"/>
  <c r="Q166" i="3"/>
  <c r="M165" i="3"/>
  <c r="O165" i="3" s="1"/>
  <c r="Q165" i="3"/>
  <c r="T165" i="3"/>
  <c r="M164" i="3"/>
  <c r="O164" i="3" s="1"/>
  <c r="Q164" i="3"/>
  <c r="T164" i="3"/>
  <c r="M163" i="3"/>
  <c r="O163" i="3" s="1"/>
  <c r="Q163" i="3"/>
  <c r="T163" i="3"/>
  <c r="M162" i="3"/>
  <c r="O162" i="3" s="1"/>
  <c r="Q162" i="3"/>
  <c r="T162" i="3"/>
  <c r="M161" i="3"/>
  <c r="O161" i="3" s="1"/>
  <c r="T160" i="3"/>
  <c r="T161" i="3"/>
  <c r="T166" i="3"/>
  <c r="S160" i="3"/>
  <c r="S161" i="3"/>
  <c r="S166" i="3"/>
  <c r="Q161" i="3"/>
  <c r="M160" i="3"/>
  <c r="O160" i="3" s="1"/>
  <c r="Q160" i="3"/>
  <c r="T159" i="3"/>
  <c r="S159" i="3"/>
  <c r="Q159" i="3"/>
  <c r="M159" i="3"/>
  <c r="O159" i="3" s="1"/>
  <c r="M99" i="3" l="1"/>
  <c r="T69" i="3" l="1"/>
  <c r="S69" i="3"/>
  <c r="Q69" i="3"/>
  <c r="M69" i="3"/>
  <c r="T78" i="3"/>
  <c r="S78" i="3"/>
  <c r="Q78" i="3"/>
  <c r="M78" i="3"/>
  <c r="O78" i="3" s="1"/>
  <c r="T86" i="3"/>
  <c r="S86" i="3"/>
  <c r="Q86" i="3"/>
  <c r="M86" i="3"/>
  <c r="O86" i="3" s="1"/>
  <c r="T99" i="3"/>
  <c r="S99" i="3"/>
  <c r="Q99" i="3"/>
  <c r="O99" i="3"/>
  <c r="T10" i="3"/>
  <c r="S10" i="3"/>
  <c r="Q10" i="3"/>
  <c r="M10" i="3"/>
  <c r="T113" i="3"/>
  <c r="S113" i="3"/>
  <c r="Q113" i="3"/>
  <c r="M113" i="3"/>
  <c r="O113" i="3" s="1"/>
  <c r="T136" i="3"/>
  <c r="S136" i="3"/>
  <c r="Q136" i="3"/>
  <c r="M136" i="3"/>
  <c r="O136" i="3" s="1"/>
  <c r="T116" i="3"/>
  <c r="S116" i="3"/>
  <c r="Q116" i="3"/>
  <c r="M116" i="3"/>
  <c r="O116" i="3" s="1"/>
  <c r="T139" i="3"/>
  <c r="S139" i="3"/>
  <c r="Q139" i="3"/>
  <c r="M139" i="3"/>
  <c r="O139" i="3" s="1"/>
  <c r="T112" i="3"/>
  <c r="S112" i="3"/>
  <c r="Q112" i="3"/>
  <c r="M112" i="3"/>
  <c r="O112" i="3" s="1"/>
  <c r="T131" i="3"/>
  <c r="S131" i="3"/>
  <c r="Q131" i="3"/>
  <c r="M131" i="3"/>
  <c r="O131" i="3" s="1"/>
  <c r="O10" i="3" l="1"/>
  <c r="O69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70" i="3"/>
  <c r="S71" i="3"/>
  <c r="S72" i="3"/>
  <c r="S73" i="3"/>
  <c r="S74" i="3"/>
  <c r="S75" i="3"/>
  <c r="S76" i="3"/>
  <c r="S77" i="3"/>
  <c r="S79" i="3"/>
  <c r="S80" i="3"/>
  <c r="S81" i="3"/>
  <c r="S82" i="3"/>
  <c r="S83" i="3"/>
  <c r="S84" i="3"/>
  <c r="S85" i="3"/>
  <c r="S87" i="3"/>
  <c r="S88" i="3"/>
  <c r="S89" i="3"/>
  <c r="S90" i="3"/>
  <c r="S91" i="3"/>
  <c r="S92" i="3"/>
  <c r="S93" i="3"/>
  <c r="S94" i="3"/>
  <c r="S95" i="3"/>
  <c r="S96" i="3"/>
  <c r="S97" i="3"/>
  <c r="S98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4" i="3"/>
  <c r="S115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2" i="3"/>
  <c r="S133" i="3"/>
  <c r="S134" i="3"/>
  <c r="S135" i="3"/>
  <c r="S137" i="3"/>
  <c r="S138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70" i="3"/>
  <c r="T71" i="3"/>
  <c r="T72" i="3"/>
  <c r="T73" i="3"/>
  <c r="T74" i="3"/>
  <c r="T75" i="3"/>
  <c r="T76" i="3"/>
  <c r="T77" i="3"/>
  <c r="T79" i="3"/>
  <c r="T80" i="3"/>
  <c r="T81" i="3"/>
  <c r="T82" i="3"/>
  <c r="T83" i="3"/>
  <c r="T84" i="3"/>
  <c r="T85" i="3"/>
  <c r="T87" i="3"/>
  <c r="T88" i="3"/>
  <c r="T89" i="3"/>
  <c r="T90" i="3"/>
  <c r="T91" i="3"/>
  <c r="T92" i="3"/>
  <c r="T93" i="3"/>
  <c r="T94" i="3"/>
  <c r="T95" i="3"/>
  <c r="T96" i="3"/>
  <c r="T97" i="3"/>
  <c r="T98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4" i="3"/>
  <c r="T115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2" i="3"/>
  <c r="T133" i="3"/>
  <c r="T134" i="3"/>
  <c r="T135" i="3"/>
  <c r="T137" i="3"/>
  <c r="T138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M12" i="3"/>
  <c r="O12" i="3" s="1"/>
  <c r="M13" i="3"/>
  <c r="O13" i="3" s="1"/>
  <c r="M14" i="3"/>
  <c r="O14" i="3" s="1"/>
  <c r="M15" i="3"/>
  <c r="O15" i="3" s="1"/>
  <c r="M16" i="3"/>
  <c r="O16" i="3" s="1"/>
  <c r="M17" i="3"/>
  <c r="O17" i="3" s="1"/>
  <c r="M18" i="3"/>
  <c r="O18" i="3" s="1"/>
  <c r="M19" i="3"/>
  <c r="O19" i="3" s="1"/>
  <c r="M20" i="3"/>
  <c r="O20" i="3" s="1"/>
  <c r="M21" i="3"/>
  <c r="O21" i="3" s="1"/>
  <c r="M22" i="3"/>
  <c r="O22" i="3" s="1"/>
  <c r="M23" i="3"/>
  <c r="O23" i="3" s="1"/>
  <c r="M24" i="3"/>
  <c r="O24" i="3" s="1"/>
  <c r="M26" i="3"/>
  <c r="O26" i="3" s="1"/>
  <c r="M27" i="3"/>
  <c r="O27" i="3" s="1"/>
  <c r="M28" i="3"/>
  <c r="O28" i="3" s="1"/>
  <c r="M29" i="3"/>
  <c r="O29" i="3" s="1"/>
  <c r="M30" i="3"/>
  <c r="O30" i="3" s="1"/>
  <c r="M31" i="3"/>
  <c r="O31" i="3" s="1"/>
  <c r="M32" i="3"/>
  <c r="O32" i="3" s="1"/>
  <c r="M33" i="3"/>
  <c r="O33" i="3" s="1"/>
  <c r="M34" i="3"/>
  <c r="O34" i="3" s="1"/>
  <c r="M35" i="3"/>
  <c r="O35" i="3" s="1"/>
  <c r="M36" i="3"/>
  <c r="O36" i="3" s="1"/>
  <c r="M37" i="3"/>
  <c r="O37" i="3" s="1"/>
  <c r="M38" i="3"/>
  <c r="O38" i="3" s="1"/>
  <c r="M39" i="3"/>
  <c r="O39" i="3" s="1"/>
  <c r="M40" i="3"/>
  <c r="O40" i="3" s="1"/>
  <c r="M41" i="3"/>
  <c r="O41" i="3" s="1"/>
  <c r="M42" i="3"/>
  <c r="O42" i="3" s="1"/>
  <c r="M43" i="3"/>
  <c r="O43" i="3" s="1"/>
  <c r="M44" i="3"/>
  <c r="O44" i="3" s="1"/>
  <c r="M45" i="3"/>
  <c r="O45" i="3" s="1"/>
  <c r="M46" i="3"/>
  <c r="O46" i="3" s="1"/>
  <c r="M47" i="3"/>
  <c r="O47" i="3" s="1"/>
  <c r="M48" i="3"/>
  <c r="O48" i="3" s="1"/>
  <c r="M49" i="3"/>
  <c r="O49" i="3" s="1"/>
  <c r="M50" i="3"/>
  <c r="O50" i="3" s="1"/>
  <c r="M51" i="3"/>
  <c r="O51" i="3" s="1"/>
  <c r="M52" i="3"/>
  <c r="O52" i="3" s="1"/>
  <c r="M53" i="3"/>
  <c r="O53" i="3" s="1"/>
  <c r="M54" i="3"/>
  <c r="O54" i="3" s="1"/>
  <c r="M55" i="3"/>
  <c r="O55" i="3" s="1"/>
  <c r="M56" i="3"/>
  <c r="O56" i="3" s="1"/>
  <c r="M57" i="3"/>
  <c r="O57" i="3" s="1"/>
  <c r="M58" i="3"/>
  <c r="O58" i="3" s="1"/>
  <c r="M59" i="3"/>
  <c r="O59" i="3" s="1"/>
  <c r="M60" i="3"/>
  <c r="O60" i="3" s="1"/>
  <c r="M61" i="3"/>
  <c r="O61" i="3" s="1"/>
  <c r="M62" i="3"/>
  <c r="O62" i="3" s="1"/>
  <c r="M63" i="3"/>
  <c r="O63" i="3" s="1"/>
  <c r="M64" i="3"/>
  <c r="O64" i="3" s="1"/>
  <c r="M65" i="3"/>
  <c r="O65" i="3" s="1"/>
  <c r="M66" i="3"/>
  <c r="O66" i="3" s="1"/>
  <c r="M67" i="3"/>
  <c r="O67" i="3" s="1"/>
  <c r="M68" i="3"/>
  <c r="O68" i="3" s="1"/>
  <c r="M70" i="3"/>
  <c r="O70" i="3" s="1"/>
  <c r="M71" i="3"/>
  <c r="O71" i="3" s="1"/>
  <c r="M72" i="3"/>
  <c r="O72" i="3" s="1"/>
  <c r="M73" i="3"/>
  <c r="O73" i="3" s="1"/>
  <c r="M74" i="3"/>
  <c r="O74" i="3" s="1"/>
  <c r="M75" i="3"/>
  <c r="O75" i="3" s="1"/>
  <c r="M76" i="3"/>
  <c r="O76" i="3" s="1"/>
  <c r="M77" i="3"/>
  <c r="O77" i="3" s="1"/>
  <c r="M79" i="3"/>
  <c r="O79" i="3" s="1"/>
  <c r="M80" i="3"/>
  <c r="O80" i="3" s="1"/>
  <c r="M81" i="3"/>
  <c r="O81" i="3" s="1"/>
  <c r="M82" i="3"/>
  <c r="O82" i="3" s="1"/>
  <c r="M83" i="3"/>
  <c r="O83" i="3" s="1"/>
  <c r="M84" i="3"/>
  <c r="O84" i="3" s="1"/>
  <c r="M85" i="3"/>
  <c r="O85" i="3" s="1"/>
  <c r="M87" i="3"/>
  <c r="O87" i="3" s="1"/>
  <c r="M88" i="3"/>
  <c r="O88" i="3" s="1"/>
  <c r="M89" i="3"/>
  <c r="O89" i="3" s="1"/>
  <c r="M90" i="3"/>
  <c r="O90" i="3" s="1"/>
  <c r="M91" i="3"/>
  <c r="O91" i="3" s="1"/>
  <c r="M92" i="3"/>
  <c r="O92" i="3" s="1"/>
  <c r="M93" i="3"/>
  <c r="O93" i="3" s="1"/>
  <c r="M94" i="3"/>
  <c r="O94" i="3" s="1"/>
  <c r="M95" i="3"/>
  <c r="O95" i="3" s="1"/>
  <c r="M96" i="3"/>
  <c r="O96" i="3" s="1"/>
  <c r="M97" i="3"/>
  <c r="O97" i="3" s="1"/>
  <c r="M98" i="3"/>
  <c r="O98" i="3" s="1"/>
  <c r="M100" i="3"/>
  <c r="O100" i="3" s="1"/>
  <c r="M101" i="3"/>
  <c r="O101" i="3" s="1"/>
  <c r="M102" i="3"/>
  <c r="O102" i="3" s="1"/>
  <c r="M103" i="3"/>
  <c r="O103" i="3" s="1"/>
  <c r="M104" i="3"/>
  <c r="O104" i="3" s="1"/>
  <c r="M105" i="3"/>
  <c r="O105" i="3" s="1"/>
  <c r="M106" i="3"/>
  <c r="O106" i="3" s="1"/>
  <c r="M107" i="3"/>
  <c r="O107" i="3" s="1"/>
  <c r="M108" i="3"/>
  <c r="O108" i="3" s="1"/>
  <c r="M109" i="3"/>
  <c r="O109" i="3" s="1"/>
  <c r="M110" i="3"/>
  <c r="O110" i="3" s="1"/>
  <c r="M111" i="3"/>
  <c r="O111" i="3" s="1"/>
  <c r="M114" i="3"/>
  <c r="O114" i="3" s="1"/>
  <c r="M115" i="3"/>
  <c r="O115" i="3" s="1"/>
  <c r="M117" i="3"/>
  <c r="O117" i="3" s="1"/>
  <c r="M118" i="3"/>
  <c r="O118" i="3" s="1"/>
  <c r="M119" i="3"/>
  <c r="O119" i="3" s="1"/>
  <c r="M120" i="3"/>
  <c r="O120" i="3" s="1"/>
  <c r="M121" i="3"/>
  <c r="O121" i="3" s="1"/>
  <c r="M122" i="3"/>
  <c r="O122" i="3" s="1"/>
  <c r="M123" i="3"/>
  <c r="O123" i="3" s="1"/>
  <c r="M124" i="3"/>
  <c r="O124" i="3" s="1"/>
  <c r="M125" i="3"/>
  <c r="O125" i="3" s="1"/>
  <c r="M126" i="3"/>
  <c r="O126" i="3" s="1"/>
  <c r="M127" i="3"/>
  <c r="O127" i="3" s="1"/>
  <c r="M128" i="3"/>
  <c r="O128" i="3" s="1"/>
  <c r="M129" i="3"/>
  <c r="O129" i="3" s="1"/>
  <c r="M130" i="3"/>
  <c r="O130" i="3" s="1"/>
  <c r="M132" i="3"/>
  <c r="O132" i="3" s="1"/>
  <c r="M133" i="3"/>
  <c r="O133" i="3" s="1"/>
  <c r="M134" i="3"/>
  <c r="O134" i="3" s="1"/>
  <c r="M135" i="3"/>
  <c r="O135" i="3" s="1"/>
  <c r="M137" i="3"/>
  <c r="O137" i="3" s="1"/>
  <c r="M138" i="3"/>
  <c r="O138" i="3" s="1"/>
  <c r="M140" i="3"/>
  <c r="O140" i="3" s="1"/>
  <c r="M141" i="3"/>
  <c r="O141" i="3" s="1"/>
  <c r="M142" i="3"/>
  <c r="O142" i="3" s="1"/>
  <c r="M143" i="3"/>
  <c r="O143" i="3" s="1"/>
  <c r="M144" i="3"/>
  <c r="O144" i="3" s="1"/>
  <c r="M145" i="3"/>
  <c r="O145" i="3" s="1"/>
  <c r="M146" i="3"/>
  <c r="O146" i="3" s="1"/>
  <c r="M147" i="3"/>
  <c r="O147" i="3" s="1"/>
  <c r="M148" i="3"/>
  <c r="O148" i="3" s="1"/>
  <c r="M149" i="3"/>
  <c r="O149" i="3" s="1"/>
  <c r="M150" i="3"/>
  <c r="O150" i="3" s="1"/>
  <c r="M151" i="3"/>
  <c r="O151" i="3" s="1"/>
  <c r="M152" i="3"/>
  <c r="O152" i="3" s="1"/>
  <c r="M153" i="3"/>
  <c r="O153" i="3" s="1"/>
  <c r="M154" i="3"/>
  <c r="O154" i="3" s="1"/>
  <c r="M155" i="3"/>
  <c r="O155" i="3" s="1"/>
  <c r="M156" i="3"/>
  <c r="O156" i="3" s="1"/>
  <c r="M157" i="3"/>
  <c r="O157" i="3" s="1"/>
  <c r="M158" i="3"/>
  <c r="O158" i="3" s="1"/>
  <c r="M11" i="3"/>
  <c r="T11" i="3"/>
  <c r="T168" i="3" s="1"/>
  <c r="S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70" i="3"/>
  <c r="Q71" i="3"/>
  <c r="Q72" i="3"/>
  <c r="Q73" i="3"/>
  <c r="Q74" i="3"/>
  <c r="Q75" i="3"/>
  <c r="Q76" i="3"/>
  <c r="Q77" i="3"/>
  <c r="Q79" i="3"/>
  <c r="Q80" i="3"/>
  <c r="Q81" i="3"/>
  <c r="Q82" i="3"/>
  <c r="Q83" i="3"/>
  <c r="Q84" i="3"/>
  <c r="Q85" i="3"/>
  <c r="Q87" i="3"/>
  <c r="Q88" i="3"/>
  <c r="Q89" i="3"/>
  <c r="Q90" i="3"/>
  <c r="Q91" i="3"/>
  <c r="Q92" i="3"/>
  <c r="Q93" i="3"/>
  <c r="Q94" i="3"/>
  <c r="Q95" i="3"/>
  <c r="Q96" i="3"/>
  <c r="Q97" i="3"/>
  <c r="Q98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4" i="3"/>
  <c r="Q115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2" i="3"/>
  <c r="Q133" i="3"/>
  <c r="Q134" i="3"/>
  <c r="Q135" i="3"/>
  <c r="Q137" i="3"/>
  <c r="Q138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1" i="3"/>
  <c r="Q173" i="3" l="1"/>
  <c r="S168" i="3"/>
  <c r="M168" i="3"/>
  <c r="Q168" i="3"/>
  <c r="S173" i="3"/>
  <c r="O11" i="3"/>
  <c r="O168" i="3" s="1"/>
  <c r="T173" i="3" l="1"/>
  <c r="O173" i="3"/>
</calcChain>
</file>

<file path=xl/sharedStrings.xml><?xml version="1.0" encoding="utf-8"?>
<sst xmlns="http://schemas.openxmlformats.org/spreadsheetml/2006/main" count="860" uniqueCount="678">
  <si>
    <t>AFFANNI</t>
  </si>
  <si>
    <t>Anna Maria</t>
  </si>
  <si>
    <t>ALBERTI</t>
  </si>
  <si>
    <t>Andrea</t>
  </si>
  <si>
    <t>ARIOTI</t>
  </si>
  <si>
    <t>Elisabetta</t>
  </si>
  <si>
    <t>BANCHINI</t>
  </si>
  <si>
    <t>Roberto</t>
  </si>
  <si>
    <t>Massimo</t>
  </si>
  <si>
    <t>BARBERA</t>
  </si>
  <si>
    <t>Mariarosaria</t>
  </si>
  <si>
    <t>BARTOLETTI</t>
  </si>
  <si>
    <t>Guglielmo</t>
  </si>
  <si>
    <t>BELLINGERI</t>
  </si>
  <si>
    <t>Luca</t>
  </si>
  <si>
    <t>BELLISARIO</t>
  </si>
  <si>
    <t>Maria Grazia</t>
  </si>
  <si>
    <t xml:space="preserve">BENINTENDE </t>
  </si>
  <si>
    <t>Angela</t>
  </si>
  <si>
    <t>BIRROZZI</t>
  </si>
  <si>
    <t>Carlo</t>
  </si>
  <si>
    <t>BONAZZI</t>
  </si>
  <si>
    <t>Gianni</t>
  </si>
  <si>
    <t>BONOMI</t>
  </si>
  <si>
    <t>Simonetta</t>
  </si>
  <si>
    <t>BORELLINI</t>
  </si>
  <si>
    <t>Giancarlo</t>
  </si>
  <si>
    <t>BUONOMO</t>
  </si>
  <si>
    <t>Salvatore</t>
  </si>
  <si>
    <t>BUONORA</t>
  </si>
  <si>
    <t>Paolo</t>
  </si>
  <si>
    <t>BUTTO'</t>
  </si>
  <si>
    <t>CABURLOTTO</t>
  </si>
  <si>
    <t>CALANDRA</t>
  </si>
  <si>
    <t>Elena</t>
  </si>
  <si>
    <t>CAMPANELLI</t>
  </si>
  <si>
    <t>Adele</t>
  </si>
  <si>
    <t>CANESTRINI</t>
  </si>
  <si>
    <t>Francesco</t>
  </si>
  <si>
    <t>CAPPONI</t>
  </si>
  <si>
    <t>Gisella</t>
  </si>
  <si>
    <t>Paola</t>
  </si>
  <si>
    <t>CARPANI</t>
  </si>
  <si>
    <t>Emanuela</t>
  </si>
  <si>
    <t>CASCIU</t>
  </si>
  <si>
    <t>Stefano</t>
  </si>
  <si>
    <t xml:space="preserve">CASULE </t>
  </si>
  <si>
    <t>Francesca</t>
  </si>
  <si>
    <t>CIATTI</t>
  </si>
  <si>
    <t>Marco</t>
  </si>
  <si>
    <t>CINQUANTAQUATTRO</t>
  </si>
  <si>
    <t>Teresa Elena</t>
  </si>
  <si>
    <t>CODELLO</t>
  </si>
  <si>
    <t>Renata</t>
  </si>
  <si>
    <t>COMPAGNONI</t>
  </si>
  <si>
    <t>Benedetto Luigi</t>
  </si>
  <si>
    <t>COZZOLINO</t>
  </si>
  <si>
    <t>Giorgio</t>
  </si>
  <si>
    <t>CRISTIANO</t>
  </si>
  <si>
    <t>Flavia</t>
  </si>
  <si>
    <t>DAMIANI</t>
  </si>
  <si>
    <t>Giovanna</t>
  </si>
  <si>
    <t>D'AMICO</t>
  </si>
  <si>
    <t>DAVID</t>
  </si>
  <si>
    <t>Paola Raffaella</t>
  </si>
  <si>
    <t>DE CHIRICO</t>
  </si>
  <si>
    <t>Fabio</t>
  </si>
  <si>
    <t>DE PASQUALE</t>
  </si>
  <si>
    <t>Antonio</t>
  </si>
  <si>
    <t>DI BENE</t>
  </si>
  <si>
    <t>Anna</t>
  </si>
  <si>
    <t>DI GENNARO</t>
  </si>
  <si>
    <t>DORSI</t>
  </si>
  <si>
    <t>Pierpaolo</t>
  </si>
  <si>
    <t>EICHBERG</t>
  </si>
  <si>
    <t>Margherita</t>
  </si>
  <si>
    <t>FERRANTE</t>
  </si>
  <si>
    <t>Donatella</t>
  </si>
  <si>
    <t>FERRARA</t>
  </si>
  <si>
    <t>Daniele</t>
  </si>
  <si>
    <t>Daniela</t>
  </si>
  <si>
    <t>FICACCI</t>
  </si>
  <si>
    <t>Luigi</t>
  </si>
  <si>
    <t>FRANZESE</t>
  </si>
  <si>
    <t xml:space="preserve">FRANZONE </t>
  </si>
  <si>
    <t>Alessandra</t>
  </si>
  <si>
    <t>FUSCO</t>
  </si>
  <si>
    <t>Maria Antonella</t>
  </si>
  <si>
    <t>GABRIELLI</t>
  </si>
  <si>
    <t>Edith</t>
  </si>
  <si>
    <t>GAGLIARDO</t>
  </si>
  <si>
    <t>GAMBARI</t>
  </si>
  <si>
    <t>Filippo Maria</t>
  </si>
  <si>
    <t>GARELLA</t>
  </si>
  <si>
    <t>Luciano</t>
  </si>
  <si>
    <t>GLIELMO</t>
  </si>
  <si>
    <t>GRIFONI</t>
  </si>
  <si>
    <t>GROSSI</t>
  </si>
  <si>
    <t>Monica</t>
  </si>
  <si>
    <t>GUIDO</t>
  </si>
  <si>
    <t>Manuel Roberto</t>
  </si>
  <si>
    <t>IMPERIALE</t>
  </si>
  <si>
    <t>IMPONENTE</t>
  </si>
  <si>
    <t>LA ROCCA</t>
  </si>
  <si>
    <t>LEONE</t>
  </si>
  <si>
    <t>Mariantonietta</t>
  </si>
  <si>
    <t>LINARES</t>
  </si>
  <si>
    <t>Caterina</t>
  </si>
  <si>
    <t>LO SARDO</t>
  </si>
  <si>
    <t>Eugenio</t>
  </si>
  <si>
    <t>MAGGI</t>
  </si>
  <si>
    <t>MAGRINI</t>
  </si>
  <si>
    <t>Sabina</t>
  </si>
  <si>
    <t>MARINI CLARELLI</t>
  </si>
  <si>
    <t>Maria Vittoria</t>
  </si>
  <si>
    <t>MARINO</t>
  </si>
  <si>
    <t>MERCALLI</t>
  </si>
  <si>
    <t>Marica</t>
  </si>
  <si>
    <t>MESSINA</t>
  </si>
  <si>
    <t>Maurizio</t>
  </si>
  <si>
    <t>MICCIO</t>
  </si>
  <si>
    <t>Gennaro</t>
  </si>
  <si>
    <t>MICHELETTO</t>
  </si>
  <si>
    <t>Egle</t>
  </si>
  <si>
    <t>MINOJA</t>
  </si>
  <si>
    <t>MONTEVECCHI</t>
  </si>
  <si>
    <t>Luisa</t>
  </si>
  <si>
    <t>MORO</t>
  </si>
  <si>
    <t>Laura</t>
  </si>
  <si>
    <t>MURATORI</t>
  </si>
  <si>
    <t>Giorgia</t>
  </si>
  <si>
    <t>MUZZI</t>
  </si>
  <si>
    <t>NARDELLA</t>
  </si>
  <si>
    <t>Maria Carolina</t>
  </si>
  <si>
    <t>PAGANO</t>
  </si>
  <si>
    <t>Mario</t>
  </si>
  <si>
    <t>PAOLOZZI MAIORCA STROZZI</t>
  </si>
  <si>
    <t>PAPADOPOULOS</t>
  </si>
  <si>
    <t>Jeannette</t>
  </si>
  <si>
    <t>PAPOTTI</t>
  </si>
  <si>
    <t xml:space="preserve">PARENTE </t>
  </si>
  <si>
    <t>PASSARELLI</t>
  </si>
  <si>
    <t>PESSINA</t>
  </si>
  <si>
    <t>PETRANGELI</t>
  </si>
  <si>
    <t>Pia</t>
  </si>
  <si>
    <t>PICCIAU</t>
  </si>
  <si>
    <t>Maura</t>
  </si>
  <si>
    <t>PICCIONI</t>
  </si>
  <si>
    <t>PISTACCHI</t>
  </si>
  <si>
    <t>PORRO</t>
  </si>
  <si>
    <t>PROCACCIA</t>
  </si>
  <si>
    <t>Micaela</t>
  </si>
  <si>
    <t>RAGOZZINO</t>
  </si>
  <si>
    <t>Marta Giuseppina</t>
  </si>
  <si>
    <t>RANALDI</t>
  </si>
  <si>
    <t>Antonella</t>
  </si>
  <si>
    <t>RUSSO</t>
  </si>
  <si>
    <t>Alfonsina</t>
  </si>
  <si>
    <t>SANTORO</t>
  </si>
  <si>
    <t>Raffaele</t>
  </si>
  <si>
    <t>SAVOJA</t>
  </si>
  <si>
    <t>SCALINI</t>
  </si>
  <si>
    <t>SEBASTIANI</t>
  </si>
  <si>
    <t>Maria Letizia</t>
  </si>
  <si>
    <t>SQUADRONI</t>
  </si>
  <si>
    <t>STOLFI</t>
  </si>
  <si>
    <t>Giuseppe</t>
  </si>
  <si>
    <t>TARASCO</t>
  </si>
  <si>
    <t>TINE'</t>
  </si>
  <si>
    <t>Vincenzo</t>
  </si>
  <si>
    <t>TOCCAFONDI</t>
  </si>
  <si>
    <t>Diana</t>
  </si>
  <si>
    <t>TORRISI</t>
  </si>
  <si>
    <t>Claudio Concetto</t>
  </si>
  <si>
    <t>TOSTI CROCE</t>
  </si>
  <si>
    <t>Mauro</t>
  </si>
  <si>
    <t>URCIUOLI</t>
  </si>
  <si>
    <t>Saverio</t>
  </si>
  <si>
    <t>UTILI</t>
  </si>
  <si>
    <t>Maria</t>
  </si>
  <si>
    <t>VANTAGGIATO</t>
  </si>
  <si>
    <t>Eugenia</t>
  </si>
  <si>
    <t xml:space="preserve">VITALI </t>
  </si>
  <si>
    <t>VONA</t>
  </si>
  <si>
    <t>Fabrizio</t>
  </si>
  <si>
    <t>ZARRILLI</t>
  </si>
  <si>
    <t>Carla</t>
  </si>
  <si>
    <t>GUERRIERO</t>
  </si>
  <si>
    <t>Luciana</t>
  </si>
  <si>
    <t>MACRI'</t>
  </si>
  <si>
    <t>Nicola</t>
  </si>
  <si>
    <t>TAPINASSI</t>
  </si>
  <si>
    <t>TROCCOLI</t>
  </si>
  <si>
    <t>Giuseppina</t>
  </si>
  <si>
    <t>FFNNMR52L57H501R</t>
  </si>
  <si>
    <t>LBRNDR57D27D548F</t>
  </si>
  <si>
    <t>RTALBT56S70B160B</t>
  </si>
  <si>
    <t>BNCRRT56H18H501I</t>
  </si>
  <si>
    <t>BRBMRS55H44H892N</t>
  </si>
  <si>
    <t>BRTGLL57R20D612D</t>
  </si>
  <si>
    <t>BLLLCU56B03H501T</t>
  </si>
  <si>
    <t>BLLMGR53H47E435M</t>
  </si>
  <si>
    <t>BNNNGL57P49C351E</t>
  </si>
  <si>
    <t>BRRCRL66A26I436Q</t>
  </si>
  <si>
    <t>BNZGNN51R06H501C</t>
  </si>
  <si>
    <t>BNMSNT56C42G224N</t>
  </si>
  <si>
    <t>BNMSVT57L02D708Q</t>
  </si>
  <si>
    <t>BNRPLA52T08H501E</t>
  </si>
  <si>
    <t>BTTSNT57A71H501I</t>
  </si>
  <si>
    <t>CBRLCU66R14G224H</t>
  </si>
  <si>
    <t>CLNLNE65L62M109J</t>
  </si>
  <si>
    <t>CMPDLA53A65H501F</t>
  </si>
  <si>
    <t>CNSFNC54P07F924B</t>
  </si>
  <si>
    <t>CPPGLL51P65G111J</t>
  </si>
  <si>
    <t>CRPMNL68T62D142Y</t>
  </si>
  <si>
    <t>CSCSFN59A31B354Q</t>
  </si>
  <si>
    <t>CSLFNC54R43D403F</t>
  </si>
  <si>
    <t>CTTMRC55L01G999J</t>
  </si>
  <si>
    <t>CNQTSL64B62C352L</t>
  </si>
  <si>
    <t>CDLRNT59M68L565U</t>
  </si>
  <si>
    <t>CMPBDT60D27A047G</t>
  </si>
  <si>
    <t>CZZGRG61B19F839D</t>
  </si>
  <si>
    <t>CRSFLV53C43D612Q</t>
  </si>
  <si>
    <t>PCCMRA65P65B354Q</t>
  </si>
  <si>
    <t>DMCSFN68C10H501O</t>
  </si>
  <si>
    <t>DVDPRF53E54H501S</t>
  </si>
  <si>
    <t>DCHFBA63B24A662I</t>
  </si>
  <si>
    <t>DPSNDR70S20I138D</t>
  </si>
  <si>
    <t>DBNNNA52L68H501V</t>
  </si>
  <si>
    <t>DGNFNC53M18H501E</t>
  </si>
  <si>
    <t>DRSPPL52T18L424P</t>
  </si>
  <si>
    <t>CHBMGH63M66H501T</t>
  </si>
  <si>
    <t>FRRDTL54A51H501F</t>
  </si>
  <si>
    <t>FRRDNL62L28H501E</t>
  </si>
  <si>
    <t>FCCLGU54A06H501P</t>
  </si>
  <si>
    <t>FRNPLA54M28B963E</t>
  </si>
  <si>
    <t>FRNLSN67D70H501N</t>
  </si>
  <si>
    <t>FSCMNT54D56F839X</t>
  </si>
  <si>
    <t>GBRDTH70B67H501E</t>
  </si>
  <si>
    <t>GGLNTN53C24A662T</t>
  </si>
  <si>
    <t>GMBFPP54S12F205E</t>
  </si>
  <si>
    <t>GRLLCN52M26I234K</t>
  </si>
  <si>
    <t>GLLLNE53H57A783W</t>
  </si>
  <si>
    <t>GRFPLA52C45H501R</t>
  </si>
  <si>
    <t>GRSMNC68C55H501O</t>
  </si>
  <si>
    <t>GDUMLR52A08Z614W</t>
  </si>
  <si>
    <t>MPRFNC67E68I480U</t>
  </si>
  <si>
    <t>MPNNNA53A61G187K</t>
  </si>
  <si>
    <t>LRCLGU67E03F839C</t>
  </si>
  <si>
    <t>LNEMNT52M56D799Y</t>
  </si>
  <si>
    <t>LNRCRN53L59H501K</t>
  </si>
  <si>
    <t>LSRGNE54R17F839V</t>
  </si>
  <si>
    <t>MGGLCU65E20H501X</t>
  </si>
  <si>
    <t>MGRSBN69L68H501G</t>
  </si>
  <si>
    <t>MRNMVT58H42H501H</t>
  </si>
  <si>
    <t>MRNLSN56T65H501H</t>
  </si>
  <si>
    <t>MRCMRC56B41H501B</t>
  </si>
  <si>
    <t>MSSMRZ51T19H501H</t>
  </si>
  <si>
    <t>MCCGNR52D16A509K</t>
  </si>
  <si>
    <t>MCHGLE54D53A643J</t>
  </si>
  <si>
    <t>MNJMCD64S29F205T</t>
  </si>
  <si>
    <t>MNTLSU53S60H501N</t>
  </si>
  <si>
    <t>MRTGRG71L66H294M</t>
  </si>
  <si>
    <t>MZZNDR54E17B832T</t>
  </si>
  <si>
    <t>NRDMCR55C46D643T</t>
  </si>
  <si>
    <t>PGNMRA58H29F839C</t>
  </si>
  <si>
    <t>PLZGNN52P70D077A</t>
  </si>
  <si>
    <t>PPDJNT54H47H501S</t>
  </si>
  <si>
    <t>PPTLSU57E48L219J</t>
  </si>
  <si>
    <t>PRNNTN73S17A509I</t>
  </si>
  <si>
    <t>PSSPLA71L58F839Q</t>
  </si>
  <si>
    <t>PSSNDR63C20D612Q</t>
  </si>
  <si>
    <t>PTRPIA65B54H501O</t>
  </si>
  <si>
    <t>PCCLBT52P68E625N</t>
  </si>
  <si>
    <t>PSTMSM52A13H501L</t>
  </si>
  <si>
    <t>PRRDNL58E63A124M</t>
  </si>
  <si>
    <t>PRCMCL54D50H501Z</t>
  </si>
  <si>
    <t>RGZMRT63D60F205B</t>
  </si>
  <si>
    <t>RNLNNL60E58H501H</t>
  </si>
  <si>
    <t>RSSLNS59S63E506K</t>
  </si>
  <si>
    <t>SNTRFL53A04H382D</t>
  </si>
  <si>
    <t>SVJMRZ53T01F205W</t>
  </si>
  <si>
    <t>SCLMRA55E06D612A</t>
  </si>
  <si>
    <t>SBSMLT54L56H501R</t>
  </si>
  <si>
    <t>SQDMRA52P08D653S</t>
  </si>
  <si>
    <t>STLGPP60D03F205H</t>
  </si>
  <si>
    <t>TRSNTN75L24G902W</t>
  </si>
  <si>
    <t>TNIVCN63H15H224B</t>
  </si>
  <si>
    <t>TCCDMR53P48G999C</t>
  </si>
  <si>
    <t>TRRCDC51T08C351H</t>
  </si>
  <si>
    <t>TSTMRA53A26H501Q</t>
  </si>
  <si>
    <t>RCLSVR60T17H501W</t>
  </si>
  <si>
    <t>TLUMRA54M68F839N</t>
  </si>
  <si>
    <t>VNTGNE54R63B180L</t>
  </si>
  <si>
    <t>VTLSFN54L10E202K</t>
  </si>
  <si>
    <t>VNOFRZ53L09L290J</t>
  </si>
  <si>
    <t>ZRRCRL53P54B519I</t>
  </si>
  <si>
    <t>GRRLCN53H53A509S</t>
  </si>
  <si>
    <t>MCRNCL65C14H501I</t>
  </si>
  <si>
    <t>TRCMGS56T60H501L</t>
  </si>
  <si>
    <t>MROLRA67A64H501T</t>
  </si>
  <si>
    <t>TPNFNC61L03D612X</t>
  </si>
  <si>
    <t>codice fiscale</t>
  </si>
  <si>
    <t>cognome</t>
  </si>
  <si>
    <t>nome</t>
  </si>
  <si>
    <t>retribuzione fissa</t>
  </si>
  <si>
    <t>Dpsv</t>
  </si>
  <si>
    <t>iscriz</t>
  </si>
  <si>
    <t>MAGANI</t>
  </si>
  <si>
    <t>MGNFRZ61E19G224V</t>
  </si>
  <si>
    <t>FI</t>
  </si>
  <si>
    <t>BS</t>
  </si>
  <si>
    <t>AQ</t>
  </si>
  <si>
    <t>BO</t>
  </si>
  <si>
    <t>MI</t>
  </si>
  <si>
    <t>NA</t>
  </si>
  <si>
    <t>RM</t>
  </si>
  <si>
    <t>MO</t>
  </si>
  <si>
    <t>RC</t>
  </si>
  <si>
    <t>PR</t>
  </si>
  <si>
    <t>BA</t>
  </si>
  <si>
    <t>TS</t>
  </si>
  <si>
    <t>SA</t>
  </si>
  <si>
    <t>PZ</t>
  </si>
  <si>
    <t>TO</t>
  </si>
  <si>
    <t>SI</t>
  </si>
  <si>
    <t>SS</t>
  </si>
  <si>
    <t>VE</t>
  </si>
  <si>
    <t>AN</t>
  </si>
  <si>
    <t>PI</t>
  </si>
  <si>
    <t>PG</t>
  </si>
  <si>
    <t>MT</t>
  </si>
  <si>
    <t>CB</t>
  </si>
  <si>
    <t>MN</t>
  </si>
  <si>
    <t>PE</t>
  </si>
  <si>
    <t>CA</t>
  </si>
  <si>
    <t>GE</t>
  </si>
  <si>
    <t>TA</t>
  </si>
  <si>
    <t>RA</t>
  </si>
  <si>
    <t>LU</t>
  </si>
  <si>
    <t>PD</t>
  </si>
  <si>
    <t>PA</t>
  </si>
  <si>
    <t>GIZZI</t>
  </si>
  <si>
    <t>ARBACE</t>
  </si>
  <si>
    <t>Lucia</t>
  </si>
  <si>
    <t>Corrado</t>
  </si>
  <si>
    <t>BARALDI</t>
  </si>
  <si>
    <t>MALNATI</t>
  </si>
  <si>
    <t>MARTINO</t>
  </si>
  <si>
    <t>Fausto</t>
  </si>
  <si>
    <t>Leonardo</t>
  </si>
  <si>
    <t>PICCARRETA</t>
  </si>
  <si>
    <t>PICCHIONE</t>
  </si>
  <si>
    <t>Maria Giulia</t>
  </si>
  <si>
    <t>RINALDI</t>
  </si>
  <si>
    <t>VITTORINI</t>
  </si>
  <si>
    <t>Maria Alessandra</t>
  </si>
  <si>
    <t>DI FRANCESCO</t>
  </si>
  <si>
    <t>Dora</t>
  </si>
  <si>
    <t>COMMA 6</t>
  </si>
  <si>
    <t>CESSATI</t>
  </si>
  <si>
    <t>MAURIZI</t>
  </si>
  <si>
    <t>L'OCCASO</t>
  </si>
  <si>
    <t>PATAMIA</t>
  </si>
  <si>
    <t>Salvotore</t>
  </si>
  <si>
    <t>HOLLBERG</t>
  </si>
  <si>
    <t>Cecille</t>
  </si>
  <si>
    <t>BAGNOLI</t>
  </si>
  <si>
    <t>Martina</t>
  </si>
  <si>
    <t>GENNARI SANTORI</t>
  </si>
  <si>
    <t>Flaminia</t>
  </si>
  <si>
    <t>AUFREITER</t>
  </si>
  <si>
    <t>Peter</t>
  </si>
  <si>
    <t xml:space="preserve">PIERINI </t>
  </si>
  <si>
    <t>D'AGOSTINO</t>
  </si>
  <si>
    <t>GIULIERINI</t>
  </si>
  <si>
    <t>MALACRINO</t>
  </si>
  <si>
    <t>Carmelo</t>
  </si>
  <si>
    <t>DEGL'INNOCENTI</t>
  </si>
  <si>
    <t>Eva</t>
  </si>
  <si>
    <t>ZUCHTRIEGEL</t>
  </si>
  <si>
    <t>Gabriel</t>
  </si>
  <si>
    <t>ASSMANN</t>
  </si>
  <si>
    <t>BERTOLUCCI</t>
  </si>
  <si>
    <t>Serena</t>
  </si>
  <si>
    <t>PAGELLA</t>
  </si>
  <si>
    <t>Enrica</t>
  </si>
  <si>
    <t>RBCLCU55H62B696G</t>
  </si>
  <si>
    <t xml:space="preserve">AZZOLLINI </t>
  </si>
  <si>
    <t>retribuzione variabile da decurtare</t>
  </si>
  <si>
    <t>durata complessiva</t>
  </si>
  <si>
    <t>VTTMLS57P67A345R</t>
  </si>
  <si>
    <t>SSMPTR63M28Z102Z</t>
  </si>
  <si>
    <t>FRTPRL74T19Z102J</t>
  </si>
  <si>
    <t>ZZLCRD62H13F284E</t>
  </si>
  <si>
    <t>BGNMTN64L56A952J</t>
  </si>
  <si>
    <t>BRTSRN67L60B490T</t>
  </si>
  <si>
    <t>DGSPLA72E43F839B</t>
  </si>
  <si>
    <t>DGLVEA76C64G713R</t>
  </si>
  <si>
    <t>DFRDRO64B57L103A</t>
  </si>
  <si>
    <t>GLRPLA69B16D077R</t>
  </si>
  <si>
    <t>HLLCLH67D66Z112W</t>
  </si>
  <si>
    <t>LCCSFN75C11H501Z</t>
  </si>
  <si>
    <t>MLNLGU53C10A794X</t>
  </si>
  <si>
    <t>MRTFST53E05H703Y</t>
  </si>
  <si>
    <t>MRZSFN68M25H501W</t>
  </si>
  <si>
    <t>NRDLRD63C08I158K</t>
  </si>
  <si>
    <t>PGLNRC57H62E379T</t>
  </si>
  <si>
    <t>PTMSVT56C17H224W</t>
  </si>
  <si>
    <t>PCCMRA68H69H501N</t>
  </si>
  <si>
    <t>PCCMGL54S49G726M</t>
  </si>
  <si>
    <t>PRNMRC66M04I726W</t>
  </si>
  <si>
    <t>RNLLCU57T27F205H</t>
  </si>
  <si>
    <t>GZZSFN53E30A345E</t>
  </si>
  <si>
    <t>ZCHGRL81H24Z112Q</t>
  </si>
  <si>
    <t>MLCCML71E30C352L</t>
  </si>
  <si>
    <t>GNNFMN68B41H501B</t>
  </si>
  <si>
    <t>BRLMSM71D29A944J</t>
  </si>
  <si>
    <t>Segretariato Generale - Ispettore</t>
  </si>
  <si>
    <t>Segretariato Generale -  Servizio II Programmazione Strategica Nazionale e Comunitarai</t>
  </si>
  <si>
    <t>Segretariato generale - Ispettore</t>
  </si>
  <si>
    <t>Direzione Generale Educazione e Ricerca - Servizio I - Ufficio Studi</t>
  </si>
  <si>
    <t>Direzione Generale Archeologia - Servizio I - Organizzazione e funzionamento</t>
  </si>
  <si>
    <t xml:space="preserve">Dire Generale Archeologia - Servizio II - Tutela del patrimonio archeologico </t>
  </si>
  <si>
    <t>Direzione Generale Belle arti e paesaggio - Servizio I - Organizzazione e funzionamento</t>
  </si>
  <si>
    <t>Direzione Generale Belle arti e paesaggio - Servizio II - Tutela del patrimonio storico artistico, architettonico e demoetnoantropologico</t>
  </si>
  <si>
    <t>Direzione Generale Arte e architettura contemporaneee e periferie urbane - Servizio I Arte e architettura contemporaneee</t>
  </si>
  <si>
    <t>Direzione Generale Arte e architettura contemporanee e periferie urbane - Servizio II - Periferie urbane</t>
  </si>
  <si>
    <t>Direzione Generale Spettacolo - Servizio I - Teatro, danza, attività circensi e spettacolo viaggiante</t>
  </si>
  <si>
    <t>Direzione Generale Cinema - Servizio I - Organizzazione e funzionamento - Osservatorio per lo spettacolo</t>
  </si>
  <si>
    <t>Direzione Generale per il Cinema - Servizio II - Cinema e Audiovisivo</t>
  </si>
  <si>
    <t>Direzione Generale Turismo- Serv. I organizzazione  e funzionamento</t>
  </si>
  <si>
    <t xml:space="preserve">Direzione Generale Turismo - Servizio II - Politiche del turismo </t>
  </si>
  <si>
    <t>Direzione Generale Musei - Servizio I - Collezioni Museali</t>
  </si>
  <si>
    <t>Direzione Generali Musei - Servizio  II - Gestione e valorizzazione dei musei e dei luoghi della cultura</t>
  </si>
  <si>
    <t>Direzione Generale Archivi - Servizio I - Organizzazione e funzionamento</t>
  </si>
  <si>
    <t>Direzione Generale Archivi - Servizio II - Patrimonio Archivistico</t>
  </si>
  <si>
    <t>Direzione Generale Biblioteche e Istituti culturali - Servizio I - Biblioteche e Istituti culturali</t>
  </si>
  <si>
    <t>Direzione Generale Biblioteche e Istituti culturali - Servizio II - Patrimonio Bibliografico e diritto d'autore</t>
  </si>
  <si>
    <t>Direzione Generale Organizzazione - Servizio I - Affari Generali, innovazione e trasparenza amministrativa</t>
  </si>
  <si>
    <t>Direzione Generale Organizzazione - Servizio II - Personale e relazioni sindacali</t>
  </si>
  <si>
    <t>Direzione Generale Organizzazione - Servizio III - Contenzioso del lavoro e procedimenti disciplinari e penali</t>
  </si>
  <si>
    <t>Direzione Generale Bilancio - Servizio I - Affari generali e contrattualistica</t>
  </si>
  <si>
    <t>Direzione Generale Bilancio - Servizio III - Vigilanza ed erogazioni liberali</t>
  </si>
  <si>
    <t>Direzione Generale Educazione e Ricerca - Istituto Centrale per il Catalogo e la Documentazione</t>
  </si>
  <si>
    <t>Direzione Generale Educazione e Ricerca - Opificio delle Pietre dure</t>
  </si>
  <si>
    <t>Direzione Generale Educazione e Ricerca - Istituto Centrale per il restauro e la conservazione del patrimonio archivistico e libraio</t>
  </si>
  <si>
    <t>Direzione Generale Educazione e Ricerca - Istituto superiore per la conservazione e il restauro</t>
  </si>
  <si>
    <t>Direzione Generale Archeologia- Soprintendenza Archeologia del Piemonte, con sede a Torino</t>
  </si>
  <si>
    <t>Direzione Generale Archeologia -Soprintendenza Archeologia Lombardia, con sede Milano</t>
  </si>
  <si>
    <t>Direzione Generale Archeologia- Soprintendenza Archeologia della Liguria, con sede a Genova</t>
  </si>
  <si>
    <t>Direzione Generale Archeologia - Soprintendenza Archeologia dell'Emilia romagna, con sede a Bologna</t>
  </si>
  <si>
    <t>Direzione Generale Archeologia - Soprintendenza Archeologia della Toscana, con sede a Firenze</t>
  </si>
  <si>
    <t>Direzione Generale Archeologia - Soprintendenza Archeologia delle Marche, con sede ad Ancona</t>
  </si>
  <si>
    <t>Direzione Generale Archeologia - Soprintendenza Archeologia dell'Abruzzo, con esclusione, fino al 31 dicembre 2019, della città dell'Quila e dei comuni del Cratere, con sede a Chieti</t>
  </si>
  <si>
    <t>Direzione Generale Archeologia - Soprintendenza  Archeologia della Campania, con sede a Salerno</t>
  </si>
  <si>
    <t>Direzione Generale Archeologia - Soprintendenza Archeologia della Puglia, con sede a Taranto</t>
  </si>
  <si>
    <t>Direzione Generale Archeologia - Soprintendenza Archeologia della Basilicata, con sede a Potenza</t>
  </si>
  <si>
    <t>Direzione Generale Belle arti e paesagio - Soprintendenza Unica Archeologia, belle arti e paesaggio per la città dell'Aquila, istituita, fino al 31 dicembre 2019, ai sensi dell'articolo 554, comma 2-bis, del decreto legislativo 30 luglio 1999, n. 300</t>
  </si>
  <si>
    <t>Direzione Generale Belle arti e paesaggio - Istituto centrale per la demoetnoantropologia, con sede Roma</t>
  </si>
  <si>
    <t>Direzione Generale Belle arti e paesaggio - Istituto centrale per la grafica, con sede Roma</t>
  </si>
  <si>
    <t>Direzione Generale Belle Arti e Paesaggio - Soprintendenza Belle Arti e Paesaggio per il Comune e la provincia di Torino, con sede a Torino</t>
  </si>
  <si>
    <t>Direzione Generale Belle Arti e Paesaggio - Soprintendenza Belle Arti e paesaggio per le province di Milano, Bergamo, Como, Lecco, Lodi, Monza-Brianza, Pavia, Sondrio, Varese</t>
  </si>
  <si>
    <t>Direzione Generale Belle Arti e Paesaggio - Soprintendenza  Belle artie paesaggio per le province di Brescia, Cremona, Mantova</t>
  </si>
  <si>
    <t xml:space="preserve">Direzione Generale Belle arti e paesaggio - Soprintendenza Belle Arti e Paesaggio per  Venezia e Laguna  </t>
  </si>
  <si>
    <t xml:space="preserve">Direzione Generale Belle Arti e Paesaggio - Soprintendenza Belle Arti e Paesaggio per le province di Venezia, Belluno,  Padova, Treviso </t>
  </si>
  <si>
    <t>Direzione Generale Belle Arti e Paesaggio - Soprintendenza Belle Arti e Paesaggio per le province di Verona, Rovigo e Vicenza</t>
  </si>
  <si>
    <t>Direzione Generale Belle Arti e Paesaggio - Soprintendenza Belle Arti e Paesaggio  del FriuliVenezia Giulia</t>
  </si>
  <si>
    <t>Direzione Generale Belle Arti e paesaggio - Soprintendenza Belle arti e Paesaggio della Liguria</t>
  </si>
  <si>
    <t>Direzione Generale Belle Arti e Paesaggio - Soprintendenza Belle Arti e Paesaggio per le province di Bologna, Modena, Reggio Emilia e Ferrara</t>
  </si>
  <si>
    <t>Direzione Generale Belle Arti e Paesaggio - Soprintendenza Belle Arti e Paesaggio per le province di Firenze, Pistoia e Prato</t>
  </si>
  <si>
    <t>Direzione Generale Belle Arti e Paesaggio - Soprintendenza Belle Arti e Paesaggio per le province di Seina, Grosseto e Arezzo</t>
  </si>
  <si>
    <t>Direzione Generale Belle Arti e Paesaggio - Soprintendenza Belle Arti e Paesaggio per le province di Lucca e Massa CarraraSopr. Belle arti  Lucca, Massa Carrara</t>
  </si>
  <si>
    <t>Direzione Generale Belle Arti e Paesaggio - Soprintendenza Belle Arti e Paesaggio per le province di Pisa e Livorno</t>
  </si>
  <si>
    <t>Direzione Generale Belle Arti e Paesaggio - Soprintendenza Belle Arti e Paesaggio dell'Umbria</t>
  </si>
  <si>
    <t>Direzione Generale Belle Arti e Paesaggio - Soprintendenza Belle Arti e Paesaggio delle Marche</t>
  </si>
  <si>
    <t>Direzione Generale Belle Arti e Paesaggio - Soprintenenza Belle Arti e Paesaggio dell'Abruzzo</t>
  </si>
  <si>
    <t>Direzione Generale Belle Arti e Paesaggio - Soprintendenza Belle Arti e Paesaggio per il Comune e la provincia di Napoli</t>
  </si>
  <si>
    <t>Direzione Generale Belle Arti e Paesaggio - Soprintendenza Belle Arti e Paesaggio  per le province di Salerno e Avellino</t>
  </si>
  <si>
    <t xml:space="preserve">Direzione Generale Belle Arti e Paesaggio - Soprintendenza Belle Arti e Paesaggio della Basilicata </t>
  </si>
  <si>
    <t>Direzione Archeologia Belle Arti e Paesaggio - Soprintendenza Belle Arti e Paesaggio della  Calabria</t>
  </si>
  <si>
    <t>Direzione Generale Belle Arti e Paesaggio - Soprintendenza Belle Arti e Paesaggio per le province di Cagliari, Oristano, Medio Cammpidano, Carbonia-Iglesias e Ogliastra</t>
  </si>
  <si>
    <t>Direzione Generale Musei - Galleria dell'Accademia di Firenze</t>
  </si>
  <si>
    <t>Direzione Generale Musei - Galleria Estense di Modena</t>
  </si>
  <si>
    <t>Direzione Generale Musei - Galleria Nazionale d'Arte Antica di Roma</t>
  </si>
  <si>
    <t>Direzione Generale Musei - Galleria Nazionale delle Marche</t>
  </si>
  <si>
    <t>Direzione Generale Musei - Galleria Nazionale dell'Umbria</t>
  </si>
  <si>
    <t>Direzione Generale Musei - Museo Nazionale del Bargello</t>
  </si>
  <si>
    <t>Direzione Generale Musei - Museo Archeologico Nazionale di Napoli</t>
  </si>
  <si>
    <t>Direzione Generale Musei - Museo Archeologico Nazionale di Reggio Calabria</t>
  </si>
  <si>
    <t>Direzione Generale Musei - Museo Archeologico Nazionale di Taranto</t>
  </si>
  <si>
    <t>Direzione Generale Musei - Paestum</t>
  </si>
  <si>
    <t>Direzione Generale Musei - Palazzo Ducale di Mantova</t>
  </si>
  <si>
    <t>Direzione Generale Musei - Polo Reale di Torino</t>
  </si>
  <si>
    <t>Direzione Generale Musei - Palazzo Reale di Genova</t>
  </si>
  <si>
    <t>spettanze pos. parte fissa</t>
  </si>
  <si>
    <t>Direzione Generale Musei - Polo Museale della Lombardia</t>
  </si>
  <si>
    <t>Direzione Generale Musei - Polo Museale del Veneto</t>
  </si>
  <si>
    <t>Direzione Generale Musei - Polo Museale del Friuli Venezia Giulia</t>
  </si>
  <si>
    <t>Direzione Generale Musei - Polo Museale dell'Emilia Romagna</t>
  </si>
  <si>
    <t>Direzione Generale Musei - Polo Museale Toscana</t>
  </si>
  <si>
    <t>Direzione Generale Musei - Polo Museale Lazio</t>
  </si>
  <si>
    <t xml:space="preserve">Direzione Generale Musei - Polo Museale dell'Abruzzo </t>
  </si>
  <si>
    <t>Direzione Generale Musei- Polo Museale della Campania</t>
  </si>
  <si>
    <t>Direzione Generale Musei - Polo museale della Puglia</t>
  </si>
  <si>
    <t>Direzione Generale Musei - Polo Museale della Basilicata</t>
  </si>
  <si>
    <t>Direzione Generale Musei - Polo Museale della Sardegna</t>
  </si>
  <si>
    <t>Direzione Generale Archivi - Archivio centrale dello Stato</t>
  </si>
  <si>
    <t>Direzione Generale Archivi - Soprintendenza archivistica del Piemonte e della Valle d'Aosta</t>
  </si>
  <si>
    <t>Direzione Generale Archivi - Soprintendenza archivistica del Friuli Venezia Giulia</t>
  </si>
  <si>
    <t>Direzione Generale Archivi-Soprintendenza Archivistica della Liguria</t>
  </si>
  <si>
    <t>Direzione generale Archivi  - Soprintendenza Archivistica della Toscana</t>
  </si>
  <si>
    <t>Direzione Generale Archivi - Soprintendenza Archivistica dell'Umbria</t>
  </si>
  <si>
    <t>Direzione Generale Archivi - Soprintendenza Archivistica del  Lazio</t>
  </si>
  <si>
    <t>Direzione Generale Archivi-Soprintendenza archivistica dell'Abruzzo e del Molise</t>
  </si>
  <si>
    <t>Direzione Generale Archivi - Soprintendenza Archivistica della Puglia e della Basilicata</t>
  </si>
  <si>
    <t>Direzione Generale Archivi-Soprintendenza Archivistica della Sardegna</t>
  </si>
  <si>
    <t>Direzione Generale Archivi - Soprintendenza Archivistica della Sicilia - Archivio di Stato di Palermo</t>
  </si>
  <si>
    <t>Direzione Generale Archivi - Archivio di Stato Firenze</t>
  </si>
  <si>
    <t>Direzione Generale Archivi - Soprintendenza archivistica della Lombardia - Archivio di Stato di Milano</t>
  </si>
  <si>
    <t>Direzione Generale Archivi - Archivio di Stato di Roma</t>
  </si>
  <si>
    <t>Direzione Generale Archivi - Archivio di Stato di Venezia</t>
  </si>
  <si>
    <t>Direzione Generale Biblioteche e Istituti Culturali - Istituto  Centrale per il catalogo unico delle biblioteche italiane e per le informazioni bibliografiche</t>
  </si>
  <si>
    <t>Direzione Generale Biblioteche e Istituti Culturali - Istituto centrale per i beni sonori e audiovisivi</t>
  </si>
  <si>
    <t>Direzione Generale Biblioteche e Istituti Culturali - Biblioteca Nazionale Centrale di Roma</t>
  </si>
  <si>
    <t>Direzione Generale Biblioteche e Istituti Culturali - Biblioteca Nazionale di Firenze</t>
  </si>
  <si>
    <t>Direzione  Generale Biblioteche e Istituti Culturali - Centro per il libro e la lettura</t>
  </si>
  <si>
    <t>Direzione Generale Biblioteche e Istituti Culturali - Biblioteca Universitaria di Torino</t>
  </si>
  <si>
    <t xml:space="preserve">Direzione Generale Bilancio -  Segretariato regionale del Ministero dei Beni e delle attività culturali e del Turismo per il  Piemonte </t>
  </si>
  <si>
    <t>Direzione Generale Bilancio -  Segretariato regionale del Ministero dei Beni e delle attività culturali e del Turismo per la Lombardia</t>
  </si>
  <si>
    <t>Direzione Generale Bilancio -  Segretariato regionale del Ministero dei Beni e delle attività culturali e del Turismo per il  Veneto</t>
  </si>
  <si>
    <t>Direzione Generale Bilancio -  Segretariato regionale del Ministero dei Beni e delle attività culturali e del Turismo per la Liguria</t>
  </si>
  <si>
    <t>Direzione Generale Bilancio -  Segretariato regionale del Ministero dei Beni e delle attività culturali e del Turismo per l'Emilia Romagna</t>
  </si>
  <si>
    <t>Direzione Generale Bilancio -  Segretariato regionale del Ministero dei Beni e delle attività culturali e del Turismo per laToscana</t>
  </si>
  <si>
    <t>Direzione Generale Bilancio -  Segretariato regionale del Ministero dei Beni e delle attività culturali e del Turismo per l'Umbria</t>
  </si>
  <si>
    <t>Direzione Generale Bilancio -  Segretariato regionale del Ministero dei Beni e delle attività culturali e del Turismo per le Marche</t>
  </si>
  <si>
    <t>Direzione Generale Bilancio -  Segretariato regionale del Ministero dei Beni e delle attività culturali e del Turismo per il Lazio</t>
  </si>
  <si>
    <t>Direzione Generale Bilancio -  Segretariato regionale del Ministero dei Beni e delle attività culturali e del Turismo per il Molise</t>
  </si>
  <si>
    <t>Direzione Generale Bilancio -  Segretariato regionale del Ministero dei Beni e delle attività culturali e del Turismo per la Campania</t>
  </si>
  <si>
    <t>Direzione Generale Bilancio -  Segretariato regionale del Ministero dei Beni e delle attività culturali e del Turismo per la Puglia</t>
  </si>
  <si>
    <t>Direzione Generale Bilancio -  Segretariato regionale del Ministero dei Beni e delle attività culturali e del Turismo per la Basilicata</t>
  </si>
  <si>
    <t>Direzione Generale Bilancio -  Segretariato regionale del Ministero dei Beni e delle attività culturali e del Turismo per la Calabria</t>
  </si>
  <si>
    <t>Dirzione Generale Archeologia - Soprintendenza Archeologia del Lazio e dell' Etruria meridionale, con sede a Roma</t>
  </si>
  <si>
    <t>Direzione Generali  Archivi - Istituto centrale per gli  archivi</t>
  </si>
  <si>
    <t>Organismo indipendente di valutazione della performance</t>
  </si>
  <si>
    <t>ALL. 4</t>
  </si>
  <si>
    <t>Valut.</t>
  </si>
  <si>
    <t>Soprintendenza archivistica e bibliografica dell’Emilia Romagna , con sede a Bologna</t>
  </si>
  <si>
    <t>Direzione Generale Belle Arti e Paesaggio - Servizio V-Tutela del paesaggio</t>
  </si>
  <si>
    <t>Segretariato Generale - Servizio I Coordinamento e relazioni internazionali -Ufficio UNESCO</t>
  </si>
  <si>
    <t>Soprintendenza Archeologia, belle arti e paesaggio delle Marche, con sede ad Ancona</t>
  </si>
  <si>
    <t>Direzione generale Archeologia, belle arti e paesaggio - Servizio I -Organizzazione e funzionamento</t>
  </si>
  <si>
    <t>Direzione Generale Belli Arti e Paesaggio  per le province di Caserta e Benevento</t>
  </si>
  <si>
    <t>Soprintendenza Archeologia, belle arti e paesaggio per le province di  Barletta-Andria-Trani e Foggia, con sede a Foggia</t>
  </si>
  <si>
    <t>Direzione Generale Archeologia - Istituto centrale per l'archeologia</t>
  </si>
  <si>
    <t>ISTITUTO 2016 INCARICO  FINALE</t>
  </si>
  <si>
    <t>Posizione iniziale</t>
  </si>
  <si>
    <t>ISTITUTO 2016 INCARICO  INIZIALE</t>
  </si>
  <si>
    <t>Durata temporale 1</t>
  </si>
  <si>
    <t>Durata temporale 2</t>
  </si>
  <si>
    <t>retribuzione variabile primo periodo</t>
  </si>
  <si>
    <t>retribuzione variabile finale</t>
  </si>
  <si>
    <t>spettanze pos. parte variabile finale</t>
  </si>
  <si>
    <t xml:space="preserve"> 
Ministero dei beni e delle attività culturali e del turismo
Direzione generale Bilancio
</t>
  </si>
  <si>
    <t>Direzione generale Belle arti e paesaggio - Soprintendenza Belle arti e paesaggio del Comune di Roma</t>
  </si>
  <si>
    <t xml:space="preserve">Direzione Generale Archeologia - Soprintendenza Archeologia del  Veneto, con sede a Padova </t>
  </si>
  <si>
    <t>Direzione Generale Belle Arti e Paesaggio - Soprintendenza Belle Arti e Paesaggio per le province di Bari, Barletta-Andria-Trani e Foggia</t>
  </si>
  <si>
    <t xml:space="preserve">Gabinetto e Uffici diretta collaborazione </t>
  </si>
  <si>
    <t>Direzione Generale Archeologia - Soprintendenza  Archeologia dell'Umbria, con sede a Perugia</t>
  </si>
  <si>
    <t>Direzione generale Archeologia, belle arti e paesaggio - Soprintendenza Archeologia, belle arti e paesaggio per l’area metropolitana di Napoli, con sede a Napoli</t>
  </si>
  <si>
    <t>Direzione Generale Archeologia -Soprintendenza Archeologia, belle arti e paesaggio del Molise, con sede a Campobasso</t>
  </si>
  <si>
    <t>Direzione generale Archivi - Archivio di Stato di Milano</t>
  </si>
  <si>
    <t>Direzione generale Archeologia, belle arti e paesaggio - Soprintendenza Archeologia, belle arti e paesaggio per le province di Ravenna, Forlì-Cesena e Rimini, con sede a Ravenna</t>
  </si>
  <si>
    <t>Direzione generale Archeologia, belle arti e paesaggio - Soprintendenza Archeologia, belle arti e paesaggio per il Comune di Roma, con sede a Roma</t>
  </si>
  <si>
    <t>Direzione generale Archivi - Archivio di Stato di Napoli</t>
  </si>
  <si>
    <t>Direzione generale Bilancio - Segretariato regionale del Ministero dei beni e delle attività culturali e del turismo per la Sardegna, con sede a Cagliari</t>
  </si>
  <si>
    <t>Direzione generale Archivi - Archivio di Stato di Torino</t>
  </si>
  <si>
    <t>Direzione Generale Archivi-Soprintendenza Archivistica della Liguria Archivio si Stato di Genova</t>
  </si>
  <si>
    <t>Direzione generale Musei - Polo museale della Campania, con sede a Napoli</t>
  </si>
  <si>
    <t>Direzione generale Archeologia, belle arti e paesaggio - Soprintendenza Archeologia, belle arti e paesaggio per la città  metropolitana di Bari, con sede a Bari</t>
  </si>
  <si>
    <t>Direzione generale Archeologia, belle arti e paesaggio - Soprintendenza Archeologia, belle arti e paesaggio per la città metropolitana di Bologna e le province di Modena, Reggio Emilia e Ferrara, con sede a Bologna</t>
  </si>
  <si>
    <t xml:space="preserve">Direzione generale Archeologia, belle arti e paesaggio - Servizio III-Tutela del patrimonio storico, artistico e architettonico </t>
  </si>
  <si>
    <t>Direzione generale Archeologia, belle arti e paesaggio - Soprintendenza Archeologia, belle arti e paesaggio dell’Umbria, con sede a Perugia</t>
  </si>
  <si>
    <t>Direzione Generale Biblioteche e Istituti Culturali - Biblioteca  Nazionale Marciana di Venezia</t>
  </si>
  <si>
    <t>Direzione generale Bilancio - Segretariato regionale del Ministero dei beni e delle attività culturali e del turismo per il Piemonte, con sede a Torino</t>
  </si>
  <si>
    <t>Direzione generale Archeologia, belle arti e paesaggio - Soprintendenza Archeologia, belle arti e paesaggio per le province di Alessandria, Asti,  Cuneo, con sede ad Alessandria</t>
  </si>
  <si>
    <t>Direzione generale Archeologia, belle arti e paesaggio - Soprintendenza Archeologia, belle arti e paesaggio per le province di Catanzaro, Cosenza e Crotone, con sede a Cosenza</t>
  </si>
  <si>
    <t>Direzione generale Archeologia, belle arti e paesaggio - Soprintendenza Archeologia, belle arti e paesaggio per le province di Parma e Piacenza, con sede a Parma</t>
  </si>
  <si>
    <t>Direzione generale Archeologia, belle arti e paesaggio - Soprintendenza Archeologia,  belle arti e paesaggio per la città metropolitana di Torino con sede a Torino</t>
  </si>
  <si>
    <t>Direzione generale  Spettacolo  - Servizio II -Attività liriche e musicali</t>
  </si>
  <si>
    <t>Direzione generale Archeologia, belle arti e paesaggio - Soprintendenza Archeologia, belle arti e paesaggio per la città metropolitana  di Firenze e le province di Pistoia e Prato, con sede a Firenze</t>
  </si>
  <si>
    <t>Direzione generale turismo - Servizio I - Organizzazione e funzionamento</t>
  </si>
  <si>
    <t>Direzione Generlae Belle Arti e Paesaggio - Soprintendenza Belle Arti e Paesaggio per le province di Lecce, Brindisi e Taranto</t>
  </si>
  <si>
    <t>Direzione generale Archeologia, belle arti e paesaggio - Soprintendenza Archeologia, belle arti e paesaggio per le province di Sassari, Olbia-Tempio e Nuoro, con sede a Sassari</t>
  </si>
  <si>
    <t>Direzione generale Archeologia, belle arti e paesaggio -Soprintendenza Archeologia, belle arti e paesaggio per la città metropolitana di Milano, con sede a Milano</t>
  </si>
  <si>
    <t>Soprintendenza Archeologia, belle arti e paesaggio per le province di Como, Lecco, Monza-Brianza, Pavia, Sondrio e Varese, con sede a Milano</t>
  </si>
  <si>
    <t>Direzione generale Archeologia, belle arti e paesaggio - Soprintendenza Archeologia, belle arti e paesaggio per l’area metropolitana di Roma la provincia di Viterbo e l’Etruria meridionale, con sede a Roma</t>
  </si>
  <si>
    <t>Direzione Generale Archivi - Soprintendenza Archivistica dell'Umbria e delle Marche</t>
  </si>
  <si>
    <t>Direzione generale Archeologia, belle arti e paesaggio - Soprintendenza Archeologia, belle arti e paesaggio per le province di Bergamo e Brescia, con sede a Brescia</t>
  </si>
  <si>
    <t>Direzione generale Archeologia, belle arti e paesaggio - Soprintendenza Archeologia, belle arti e paesaggio per la città metropolitana di Genova e le province di Imperia, La Spezia e Savona, con sede a Genova</t>
  </si>
  <si>
    <t>Direzione generale Archeologia, belle arti e paesaggio - Soprintendenza Archeologia, belle arti e paesaggio per le province di  Frosinone, Latina e Rieti, con sede a Roma</t>
  </si>
  <si>
    <t>Direzione generale Archeologia, belle arti e paesaggio - Servizio IV-Circolazione</t>
  </si>
  <si>
    <t xml:space="preserve">VENTURA </t>
  </si>
  <si>
    <t>Leandro</t>
  </si>
  <si>
    <t xml:space="preserve">Direzione generale Archeologia, belle arti e paesaggio - Servizio VI-Tutela del patrimonio demoetnoantropologico e immateriale </t>
  </si>
  <si>
    <t>RANDAZZO</t>
  </si>
  <si>
    <t>IANNELLI</t>
  </si>
  <si>
    <t>Direzione generale Archeologia, belle arti e paesaggio - Ufficio del Soprintendente speciale per le aree colpite dal sisma del 24 agosto 2016</t>
  </si>
  <si>
    <t>SALVITTI</t>
  </si>
  <si>
    <t>Manuela</t>
  </si>
  <si>
    <t>BERLINGO'</t>
  </si>
  <si>
    <t>Irene</t>
  </si>
  <si>
    <t>Direzione generale Archeologia, belle arti e paesaggio - Soprintendenza Archeologia, belle arti e paesaggio per la città  metropolitana di Reggio Calabria e la provincia di Vibo Valentia, con sede a Reggio Calabria</t>
  </si>
  <si>
    <t>Posizione  finale</t>
  </si>
  <si>
    <t>Daila</t>
  </si>
  <si>
    <t>Polo museale del Piemonte, con sede a Torino</t>
  </si>
  <si>
    <t>ACORDON</t>
  </si>
  <si>
    <t>Direzione generale Muse - Polo museale della Calabria, con sede a Cosenza</t>
  </si>
  <si>
    <t>PALMA</t>
  </si>
  <si>
    <t>Direzione generale Bilancio - Segretariato regionale del Ministero dei beni e delle attività culturali e del turismo per l’Abruzzo, con sede a L’Aquila</t>
  </si>
  <si>
    <t>Direzione generale Archivi - Soprintendenza archivistica e bibliografica del  Veneto e del Trentino Alto-Adige, con sede a Venezia</t>
  </si>
  <si>
    <t>MINGARELLI</t>
  </si>
  <si>
    <t>Direzione generale Archivi - Soprintendenza archivistica della Sardegna, con sede a Cagliari</t>
  </si>
  <si>
    <t>MARCUCCIO</t>
  </si>
  <si>
    <t>Direzione generale Biblioteche e istituti culturali - Biblioteca Universitaria di Genova</t>
  </si>
  <si>
    <t>IVALDI</t>
  </si>
  <si>
    <t>Ilaria</t>
  </si>
  <si>
    <t>DIRIGENTI II FASCIA 2016</t>
  </si>
  <si>
    <t>Soprintendenza archivistica del  Veneto e del Trentino Alto-Adige, con sede a Venezia</t>
  </si>
  <si>
    <t>spettanze pos. parte variabile primo periodo</t>
  </si>
  <si>
    <t>Segretariato regionale del Ministero dei beni e delle attività culturali e del turismo per il Friuli Venezia Giulia, con sede a Trieste</t>
  </si>
  <si>
    <t>Soprintendenza Belle arti e paesaggio del Molise, con sede a Campobasso</t>
  </si>
  <si>
    <t>RADEGLIA</t>
  </si>
  <si>
    <t>VALITUTTO</t>
  </si>
  <si>
    <t>Euride</t>
  </si>
  <si>
    <t>FOZZATI</t>
  </si>
  <si>
    <t>REZZI</t>
  </si>
  <si>
    <t>BURECA</t>
  </si>
  <si>
    <t>Agostino</t>
  </si>
  <si>
    <t>GRAZIANO</t>
  </si>
  <si>
    <t>Enrico</t>
  </si>
  <si>
    <t>ASCIONE</t>
  </si>
  <si>
    <t>Imma</t>
  </si>
  <si>
    <t>STORCHI</t>
  </si>
  <si>
    <t>Marial Luisa</t>
  </si>
  <si>
    <t>TECCE</t>
  </si>
  <si>
    <t>COMANDATI</t>
  </si>
  <si>
    <t>Direzione Generale Spettacolo - Servizio II Attività liriche e musicali</t>
  </si>
  <si>
    <t>Direzione Generale Musei - Polo Museale della Calabria</t>
  </si>
  <si>
    <t>Direzione Generale Archivi - Soprintendenza archivistica della Calabria e della Campania</t>
  </si>
  <si>
    <t>Direzione Generale Biblioteche e Istituti Culturali -  Biblioteca Nazionale Vittorio Emanuele II</t>
  </si>
  <si>
    <t>Direzione Generale Archeologia - Soprintendenza Archeologia del Friuli Venezia Giulia, con sede a Trieste</t>
  </si>
  <si>
    <t>Segretariato Generale - Servizio III - Servizio Ispettivo</t>
  </si>
  <si>
    <t>Dirzione Generale Belle Arti e Paesaggio -  Soprintendenza Belle Arti e Paesaggio per le province di Roma, Frosinone, Latina, Rieti e Viterbo</t>
  </si>
  <si>
    <t>Direzione Generale Belli Arti e Paesaggio-  Soprintendenza Belle Arti e Paesaggioper le province di  Parma e Piacenza</t>
  </si>
  <si>
    <t>Direzione Generale Archivi - Archivio di Stato di Napoli</t>
  </si>
  <si>
    <t>Direzione generale , belle arti e paesaggio - Soprintendenza Archeologia, belle arti e paesaggio per le province di  Biella,  Novara, Verbano-Cusio-Ossola e Vercelli, con sede a Novara</t>
  </si>
  <si>
    <t>Direzione generale  belle arti e paesaggio - Soprintendenza Archeologia, belle arti e paesaggio per le province di  Biella,  Novara, Verbano-Cusio-Ossola e Vercelli, con sede a Novara</t>
  </si>
  <si>
    <t>note</t>
  </si>
  <si>
    <t>dal 26/10/2016 al 25/10/2019</t>
  </si>
  <si>
    <t>dla 29/01/2016 al 28/01/2019</t>
  </si>
  <si>
    <t>dal 12/02/2016 al 15/02/2019</t>
  </si>
  <si>
    <t>1 incarico dal 25/01/2016            2 incarico dal 1/7/2016 all'1/4/2017</t>
  </si>
  <si>
    <t xml:space="preserve">1 incarico dal 25/3/2016             2 incarico dall'11/7/2016 al 10/07/2019  </t>
  </si>
  <si>
    <t>dall'1/3/2016 al 28/2/2019</t>
  </si>
  <si>
    <t>dal 30/6/2016 al 29/6/2019</t>
  </si>
  <si>
    <t>dal 23/11/2016 al 30/9/2021</t>
  </si>
  <si>
    <t>dal 22/11/2016 al 21/11/2019</t>
  </si>
  <si>
    <t>97.3</t>
  </si>
  <si>
    <t>100 - 98,5</t>
  </si>
  <si>
    <t>100 - 97,5</t>
  </si>
  <si>
    <t>spettanze di posizione parte fissa parzializzata</t>
  </si>
  <si>
    <t>spettanze di posizione parte variabile parzializzata</t>
  </si>
  <si>
    <t>1 incarico dal 25/03/2016           2 incarico dall'11/07/2016</t>
  </si>
  <si>
    <t>DIRIGENTI II FASCIA 2016 (ALL. 4A)</t>
  </si>
  <si>
    <t>durata inferiore 360 giorni</t>
  </si>
  <si>
    <t>stima retribuzione di risultato</t>
  </si>
  <si>
    <t>Soprintendenza archivistica dell’Emilia Romagna - Archivio di Bologna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</si>
</sst>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0;[Red]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"/>
      <name val="Arial"/>
      <family val="2"/>
    </font>
    <font>
      <sz val="10"/>
      <color theme="8"/>
      <name val="Arial"/>
      <family val="2"/>
    </font>
    <font>
      <b/>
      <sz val="10"/>
      <color theme="9" tint="-0.249977111117893"/>
      <name val="Arial"/>
      <family val="2"/>
    </font>
    <font>
      <sz val="10"/>
      <color rgb="FF00B050"/>
      <name val="Arial"/>
      <family val="2"/>
    </font>
    <font>
      <b/>
      <sz val="11"/>
      <color rgb="FF00B050"/>
      <name val="Arial"/>
      <family val="2"/>
    </font>
    <font>
      <b/>
      <sz val="11"/>
      <color theme="1"/>
      <name val="Arial"/>
      <family val="2"/>
    </font>
    <font>
      <sz val="10"/>
      <color theme="3" tint="0.3999755851924192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5" fillId="0" borderId="0" applyFont="0" applyFill="0" applyBorder="0" applyAlignment="0" applyProtection="0"/>
  </cellStyleXfs>
  <cellXfs count="147">
    <xf numFmtId="0" fontId="0" fillId="0" borderId="0" xfId="0"/>
    <xf numFmtId="0" fontId="4" fillId="2" borderId="0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vertical="center"/>
    </xf>
    <xf numFmtId="164" fontId="1" fillId="2" borderId="0" xfId="1" applyNumberFormat="1" applyFont="1" applyFill="1" applyBorder="1" applyAlignment="1">
      <alignment horizontal="center" wrapText="1"/>
    </xf>
    <xf numFmtId="0" fontId="1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center"/>
    </xf>
    <xf numFmtId="164" fontId="1" fillId="2" borderId="0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Alignment="1"/>
    <xf numFmtId="0" fontId="3" fillId="2" borderId="0" xfId="0" applyFont="1" applyFill="1"/>
    <xf numFmtId="0" fontId="3" fillId="2" borderId="6" xfId="0" applyFont="1" applyFill="1" applyBorder="1" applyAlignment="1"/>
    <xf numFmtId="0" fontId="3" fillId="2" borderId="1" xfId="0" applyFont="1" applyFill="1" applyBorder="1"/>
    <xf numFmtId="0" fontId="3" fillId="2" borderId="4" xfId="0" applyFont="1" applyFill="1" applyBorder="1" applyAlignment="1">
      <alignment horizontal="center" vertical="distributed"/>
    </xf>
    <xf numFmtId="0" fontId="3" fillId="2" borderId="2" xfId="0" applyFont="1" applyFill="1" applyBorder="1" applyAlignment="1">
      <alignment horizontal="center" vertical="distributed"/>
    </xf>
    <xf numFmtId="0" fontId="3" fillId="2" borderId="3" xfId="0" applyFont="1" applyFill="1" applyBorder="1" applyAlignment="1">
      <alignment horizontal="center" vertical="distributed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43" fontId="3" fillId="0" borderId="1" xfId="3" applyFont="1" applyFill="1" applyBorder="1" applyAlignment="1">
      <alignment horizontal="center" vertical="center"/>
    </xf>
    <xf numFmtId="43" fontId="3" fillId="0" borderId="2" xfId="3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3" fontId="3" fillId="0" borderId="1" xfId="3" applyFont="1" applyFill="1" applyBorder="1" applyAlignment="1">
      <alignment vertical="center"/>
    </xf>
    <xf numFmtId="43" fontId="3" fillId="0" borderId="2" xfId="3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1" fontId="1" fillId="2" borderId="5" xfId="1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12" fillId="2" borderId="0" xfId="0" applyFont="1" applyFill="1"/>
    <xf numFmtId="0" fontId="3" fillId="2" borderId="0" xfId="0" applyFont="1" applyFill="1" applyAlignment="1">
      <alignment wrapText="1"/>
    </xf>
    <xf numFmtId="43" fontId="3" fillId="2" borderId="0" xfId="3" applyFont="1" applyFill="1"/>
    <xf numFmtId="0" fontId="1" fillId="2" borderId="0" xfId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2" borderId="0" xfId="1" applyFont="1" applyFill="1" applyBorder="1"/>
    <xf numFmtId="0" fontId="1" fillId="2" borderId="2" xfId="1" applyFont="1" applyFill="1" applyBorder="1" applyAlignment="1">
      <alignment horizontal="center" vertical="center"/>
    </xf>
    <xf numFmtId="43" fontId="3" fillId="2" borderId="2" xfId="3" applyFont="1" applyFill="1" applyBorder="1" applyAlignment="1">
      <alignment vertical="center"/>
    </xf>
    <xf numFmtId="165" fontId="3" fillId="2" borderId="2" xfId="0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distributed"/>
    </xf>
    <xf numFmtId="4" fontId="3" fillId="2" borderId="3" xfId="0" applyNumberFormat="1" applyFont="1" applyFill="1" applyBorder="1" applyAlignment="1">
      <alignment horizontal="center" vertical="distributed"/>
    </xf>
    <xf numFmtId="4" fontId="3" fillId="2" borderId="2" xfId="0" applyNumberFormat="1" applyFont="1" applyFill="1" applyBorder="1" applyAlignment="1">
      <alignment horizontal="center" vertical="distributed"/>
    </xf>
    <xf numFmtId="164" fontId="1" fillId="2" borderId="1" xfId="1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distributed" wrapText="1"/>
    </xf>
    <xf numFmtId="0" fontId="3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164" fontId="1" fillId="2" borderId="2" xfId="1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distributed"/>
    </xf>
    <xf numFmtId="164" fontId="1" fillId="4" borderId="1" xfId="1" applyNumberFormat="1" applyFont="1" applyFill="1" applyBorder="1" applyAlignment="1">
      <alignment horizontal="center" vertical="center"/>
    </xf>
    <xf numFmtId="43" fontId="3" fillId="2" borderId="1" xfId="0" applyNumberFormat="1" applyFont="1" applyFill="1" applyBorder="1" applyAlignment="1">
      <alignment vertical="center"/>
    </xf>
    <xf numFmtId="0" fontId="7" fillId="2" borderId="1" xfId="1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164" fontId="1" fillId="5" borderId="1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43" fontId="15" fillId="0" borderId="1" xfId="3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3" fillId="6" borderId="2" xfId="0" applyFont="1" applyFill="1" applyBorder="1" applyAlignment="1">
      <alignment horizontal="center" vertical="distributed"/>
    </xf>
    <xf numFmtId="0" fontId="3" fillId="6" borderId="2" xfId="0" applyFont="1" applyFill="1" applyBorder="1" applyAlignment="1">
      <alignment horizontal="center" vertical="distributed" wrapText="1"/>
    </xf>
    <xf numFmtId="0" fontId="3" fillId="6" borderId="3" xfId="0" applyFont="1" applyFill="1" applyBorder="1" applyAlignment="1">
      <alignment horizontal="center" vertical="distributed"/>
    </xf>
    <xf numFmtId="4" fontId="3" fillId="2" borderId="0" xfId="0" applyNumberFormat="1" applyFont="1" applyFill="1"/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distributed"/>
    </xf>
    <xf numFmtId="0" fontId="3" fillId="6" borderId="1" xfId="0" applyFont="1" applyFill="1" applyBorder="1" applyAlignment="1">
      <alignment horizontal="center" vertical="distributed"/>
    </xf>
    <xf numFmtId="0" fontId="3" fillId="6" borderId="1" xfId="0" applyFont="1" applyFill="1" applyBorder="1" applyAlignment="1">
      <alignment horizontal="center" vertical="distributed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43" fontId="17" fillId="0" borderId="0" xfId="0" applyNumberFormat="1" applyFont="1"/>
    <xf numFmtId="4" fontId="17" fillId="0" borderId="0" xfId="0" applyNumberFormat="1" applyFont="1"/>
    <xf numFmtId="0" fontId="3" fillId="0" borderId="0" xfId="0" applyFont="1" applyFill="1" applyBorder="1" applyAlignment="1">
      <alignment horizontal="left" vertical="center" wrapText="1"/>
    </xf>
    <xf numFmtId="0" fontId="4" fillId="2" borderId="0" xfId="0" applyFont="1" applyFill="1" applyBorder="1"/>
    <xf numFmtId="0" fontId="16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/>
    <xf numFmtId="4" fontId="3" fillId="2" borderId="1" xfId="0" applyNumberFormat="1" applyFont="1" applyFill="1" applyBorder="1" applyAlignment="1">
      <alignment horizontal="center" vertical="distributed"/>
    </xf>
    <xf numFmtId="0" fontId="8" fillId="0" borderId="6" xfId="0" applyFont="1" applyBorder="1" applyAlignment="1">
      <alignment horizontal="center"/>
    </xf>
    <xf numFmtId="0" fontId="3" fillId="0" borderId="6" xfId="0" applyFont="1" applyBorder="1" applyAlignme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8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</cellXfs>
  <cellStyles count="4">
    <cellStyle name="Migliaia" xfId="3" builtinId="3"/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3"/>
  <sheetViews>
    <sheetView tabSelected="1" topLeftCell="A145" workbookViewId="0">
      <selection activeCell="F135" sqref="F135"/>
    </sheetView>
  </sheetViews>
  <sheetFormatPr defaultColWidth="9.140625" defaultRowHeight="12.75" x14ac:dyDescent="0.2"/>
  <cols>
    <col min="1" max="2" width="9.140625" style="22" customWidth="1"/>
    <col min="3" max="3" width="24.42578125" style="22" customWidth="1"/>
    <col min="4" max="4" width="20.5703125" style="22" bestFit="1" customWidth="1"/>
    <col min="5" max="5" width="15.7109375" style="22" bestFit="1" customWidth="1"/>
    <col min="6" max="6" width="10.42578125" style="22" bestFit="1" customWidth="1"/>
    <col min="7" max="8" width="9.140625" style="22" customWidth="1"/>
    <col min="9" max="9" width="60.7109375" style="63" customWidth="1"/>
    <col min="10" max="10" width="9.140625" style="22" customWidth="1"/>
    <col min="11" max="11" width="9.5703125" style="22" customWidth="1"/>
    <col min="12" max="12" width="60.7109375" style="63" customWidth="1"/>
    <col min="13" max="13" width="11.28515625" style="107" customWidth="1"/>
    <col min="14" max="14" width="14.5703125" style="22" bestFit="1" customWidth="1"/>
    <col min="15" max="15" width="14.7109375" style="22" customWidth="1"/>
    <col min="16" max="16" width="14.140625" style="22" bestFit="1" customWidth="1"/>
    <col min="17" max="17" width="15" style="22" customWidth="1"/>
    <col min="18" max="18" width="13.140625" style="22" bestFit="1" customWidth="1"/>
    <col min="19" max="19" width="11" style="22" customWidth="1"/>
    <col min="20" max="20" width="13.140625" style="22" bestFit="1" customWidth="1"/>
    <col min="21" max="21" width="13.140625" style="22" hidden="1" customWidth="1"/>
    <col min="22" max="16384" width="9.140625" style="22"/>
  </cols>
  <sheetData>
    <row r="1" spans="1:21" ht="15" customHeight="1" x14ac:dyDescent="0.2">
      <c r="A1" s="20"/>
      <c r="B1" s="21"/>
      <c r="C1" s="21"/>
      <c r="D1" s="142" t="s">
        <v>563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38"/>
    </row>
    <row r="2" spans="1:21" x14ac:dyDescent="0.2">
      <c r="A2" s="21"/>
      <c r="B2" s="21"/>
      <c r="C2" s="21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38"/>
    </row>
    <row r="3" spans="1:21" x14ac:dyDescent="0.2">
      <c r="A3" s="21"/>
      <c r="B3" s="21"/>
      <c r="C3" s="21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38"/>
    </row>
    <row r="4" spans="1:21" x14ac:dyDescent="0.2">
      <c r="A4" s="21"/>
      <c r="B4" s="21"/>
      <c r="C4" s="21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38"/>
    </row>
    <row r="5" spans="1:21" x14ac:dyDescent="0.2">
      <c r="A5" s="21"/>
      <c r="B5" s="21"/>
      <c r="C5" s="21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38"/>
    </row>
    <row r="6" spans="1:21" x14ac:dyDescent="0.2">
      <c r="A6" s="21"/>
      <c r="B6" s="21"/>
      <c r="C6" s="21"/>
      <c r="D6" s="144" t="s">
        <v>627</v>
      </c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38"/>
    </row>
    <row r="7" spans="1:21" x14ac:dyDescent="0.2">
      <c r="A7" s="21"/>
      <c r="B7" s="21"/>
      <c r="C7" s="21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38"/>
    </row>
    <row r="8" spans="1:21" ht="34.5" customHeight="1" x14ac:dyDescent="0.2">
      <c r="A8" s="23"/>
      <c r="B8" s="23"/>
      <c r="C8" s="23"/>
      <c r="D8" s="140" t="s">
        <v>545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38"/>
    </row>
    <row r="9" spans="1:21" ht="70.5" customHeight="1" x14ac:dyDescent="0.2">
      <c r="A9" s="24" t="s">
        <v>306</v>
      </c>
      <c r="B9" s="24" t="s">
        <v>307</v>
      </c>
      <c r="C9" s="25" t="s">
        <v>302</v>
      </c>
      <c r="D9" s="114" t="s">
        <v>303</v>
      </c>
      <c r="E9" s="114" t="s">
        <v>304</v>
      </c>
      <c r="F9" s="114" t="s">
        <v>546</v>
      </c>
      <c r="G9" s="114" t="s">
        <v>558</v>
      </c>
      <c r="H9" s="114" t="s">
        <v>556</v>
      </c>
      <c r="I9" s="115" t="s">
        <v>557</v>
      </c>
      <c r="J9" s="114" t="s">
        <v>559</v>
      </c>
      <c r="K9" s="114" t="s">
        <v>613</v>
      </c>
      <c r="L9" s="115" t="s">
        <v>555</v>
      </c>
      <c r="M9" s="114" t="s">
        <v>390</v>
      </c>
      <c r="N9" s="114" t="s">
        <v>305</v>
      </c>
      <c r="O9" s="116" t="s">
        <v>495</v>
      </c>
      <c r="P9" s="116" t="s">
        <v>560</v>
      </c>
      <c r="Q9" s="116" t="s">
        <v>629</v>
      </c>
      <c r="R9" s="116" t="s">
        <v>561</v>
      </c>
      <c r="S9" s="116" t="s">
        <v>562</v>
      </c>
      <c r="T9" s="114" t="s">
        <v>389</v>
      </c>
      <c r="U9" s="122" t="s">
        <v>676</v>
      </c>
    </row>
    <row r="10" spans="1:21" ht="25.5" customHeight="1" x14ac:dyDescent="0.2">
      <c r="A10" s="24"/>
      <c r="B10" s="24"/>
      <c r="C10" s="25"/>
      <c r="D10" s="77" t="s">
        <v>616</v>
      </c>
      <c r="E10" s="77" t="s">
        <v>18</v>
      </c>
      <c r="F10" s="26">
        <v>100</v>
      </c>
      <c r="G10" s="26"/>
      <c r="H10" s="26"/>
      <c r="I10" s="81"/>
      <c r="J10" s="26">
        <v>65</v>
      </c>
      <c r="K10" s="26">
        <v>2</v>
      </c>
      <c r="L10" s="81" t="s">
        <v>617</v>
      </c>
      <c r="M10" s="94">
        <f t="shared" ref="M10:M41" si="0">G10+J10</f>
        <v>65</v>
      </c>
      <c r="N10" s="32">
        <v>12155.61</v>
      </c>
      <c r="O10" s="32">
        <f t="shared" ref="O10:O41" si="1">N10/360*M10</f>
        <v>2194.7629166666666</v>
      </c>
      <c r="P10" s="27"/>
      <c r="Q10" s="96">
        <f t="shared" ref="Q10:Q41" si="2">P10/360*G10</f>
        <v>0</v>
      </c>
      <c r="R10" s="78">
        <v>20000</v>
      </c>
      <c r="S10" s="78">
        <f t="shared" ref="S10:S41" si="3">R10/360*J10</f>
        <v>3611.1111111111113</v>
      </c>
      <c r="T10" s="79">
        <f t="shared" ref="T10:T41" si="4">((P10*G10)+(R10*J10))/360</f>
        <v>3611.1111111111113</v>
      </c>
      <c r="U10" s="139">
        <f>(1817774.5/53828)*M10</f>
        <v>2195.0535501969234</v>
      </c>
    </row>
    <row r="11" spans="1:21" s="34" customFormat="1" ht="21" customHeight="1" x14ac:dyDescent="0.25">
      <c r="A11" s="28">
        <v>630</v>
      </c>
      <c r="B11" s="29">
        <v>777118</v>
      </c>
      <c r="C11" s="30" t="s">
        <v>194</v>
      </c>
      <c r="D11" s="7" t="s">
        <v>0</v>
      </c>
      <c r="E11" s="7" t="s">
        <v>1</v>
      </c>
      <c r="F11" s="15">
        <v>100</v>
      </c>
      <c r="G11" s="31">
        <v>360</v>
      </c>
      <c r="H11" s="31">
        <v>1</v>
      </c>
      <c r="I11" s="85"/>
      <c r="J11" s="31"/>
      <c r="K11" s="12">
        <v>1</v>
      </c>
      <c r="L11" s="9" t="s">
        <v>418</v>
      </c>
      <c r="M11" s="12">
        <f t="shared" si="0"/>
        <v>360</v>
      </c>
      <c r="N11" s="32">
        <v>12155.61</v>
      </c>
      <c r="O11" s="32">
        <f t="shared" si="1"/>
        <v>12155.609999999999</v>
      </c>
      <c r="P11" s="33">
        <v>23000</v>
      </c>
      <c r="Q11" s="33">
        <f t="shared" si="2"/>
        <v>23000</v>
      </c>
      <c r="R11" s="10">
        <v>23000</v>
      </c>
      <c r="S11" s="10">
        <f t="shared" si="3"/>
        <v>0</v>
      </c>
      <c r="T11" s="10">
        <f t="shared" si="4"/>
        <v>23000</v>
      </c>
      <c r="U11" s="139">
        <f t="shared" ref="U11:U74" si="5">(1817774.5/53828)*M11</f>
        <v>12157.219662629115</v>
      </c>
    </row>
    <row r="12" spans="1:21" s="41" customFormat="1" ht="25.5" x14ac:dyDescent="0.25">
      <c r="A12" s="35" t="s">
        <v>311</v>
      </c>
      <c r="B12" s="36">
        <v>1626385</v>
      </c>
      <c r="C12" s="37" t="s">
        <v>195</v>
      </c>
      <c r="D12" s="4" t="s">
        <v>2</v>
      </c>
      <c r="E12" s="7" t="s">
        <v>3</v>
      </c>
      <c r="F12" s="15">
        <v>100</v>
      </c>
      <c r="G12" s="31">
        <v>360</v>
      </c>
      <c r="H12" s="31">
        <v>2</v>
      </c>
      <c r="I12" s="85"/>
      <c r="J12" s="31"/>
      <c r="K12" s="12">
        <v>2</v>
      </c>
      <c r="L12" s="9" t="s">
        <v>465</v>
      </c>
      <c r="M12" s="12">
        <f t="shared" si="0"/>
        <v>360</v>
      </c>
      <c r="N12" s="39">
        <v>12155.61</v>
      </c>
      <c r="O12" s="32">
        <f t="shared" si="1"/>
        <v>12155.609999999999</v>
      </c>
      <c r="P12" s="40">
        <v>20000</v>
      </c>
      <c r="Q12" s="33">
        <f t="shared" si="2"/>
        <v>20000</v>
      </c>
      <c r="R12" s="10">
        <v>20000</v>
      </c>
      <c r="S12" s="10">
        <f t="shared" si="3"/>
        <v>0</v>
      </c>
      <c r="T12" s="10">
        <f t="shared" si="4"/>
        <v>20000</v>
      </c>
      <c r="U12" s="139">
        <f t="shared" si="5"/>
        <v>12157.219662629115</v>
      </c>
    </row>
    <row r="13" spans="1:21" s="41" customFormat="1" ht="21" customHeight="1" x14ac:dyDescent="0.25">
      <c r="A13" s="35"/>
      <c r="B13" s="36">
        <v>524051</v>
      </c>
      <c r="C13" s="42" t="s">
        <v>387</v>
      </c>
      <c r="D13" s="11" t="s">
        <v>343</v>
      </c>
      <c r="E13" s="7" t="s">
        <v>344</v>
      </c>
      <c r="F13" s="15">
        <v>100</v>
      </c>
      <c r="G13" s="31">
        <v>360</v>
      </c>
      <c r="H13" s="31">
        <v>2</v>
      </c>
      <c r="I13" s="85"/>
      <c r="J13" s="31"/>
      <c r="K13" s="12">
        <v>2</v>
      </c>
      <c r="L13" s="9" t="s">
        <v>502</v>
      </c>
      <c r="M13" s="12">
        <f t="shared" si="0"/>
        <v>360</v>
      </c>
      <c r="N13" s="39">
        <v>12155.61</v>
      </c>
      <c r="O13" s="32">
        <f t="shared" si="1"/>
        <v>12155.609999999999</v>
      </c>
      <c r="P13" s="40">
        <v>20000</v>
      </c>
      <c r="Q13" s="33">
        <f t="shared" si="2"/>
        <v>20000</v>
      </c>
      <c r="R13" s="10">
        <v>20000</v>
      </c>
      <c r="S13" s="10">
        <f t="shared" si="3"/>
        <v>0</v>
      </c>
      <c r="T13" s="10">
        <f t="shared" si="4"/>
        <v>20000</v>
      </c>
      <c r="U13" s="139">
        <f t="shared" si="5"/>
        <v>12157.219662629115</v>
      </c>
    </row>
    <row r="14" spans="1:21" s="41" customFormat="1" ht="25.5" x14ac:dyDescent="0.25">
      <c r="A14" s="35" t="s">
        <v>313</v>
      </c>
      <c r="B14" s="36">
        <v>1334819</v>
      </c>
      <c r="C14" s="43" t="s">
        <v>196</v>
      </c>
      <c r="D14" s="17" t="s">
        <v>4</v>
      </c>
      <c r="E14" s="7" t="s">
        <v>5</v>
      </c>
      <c r="F14" s="15">
        <v>100</v>
      </c>
      <c r="G14" s="31">
        <v>180</v>
      </c>
      <c r="H14" s="98">
        <v>2</v>
      </c>
      <c r="I14" s="9" t="s">
        <v>677</v>
      </c>
      <c r="J14" s="31">
        <v>180</v>
      </c>
      <c r="K14" s="99">
        <v>3</v>
      </c>
      <c r="L14" s="9" t="s">
        <v>547</v>
      </c>
      <c r="M14" s="12">
        <f t="shared" si="0"/>
        <v>360</v>
      </c>
      <c r="N14" s="39">
        <v>12155.61</v>
      </c>
      <c r="O14" s="32">
        <f t="shared" si="1"/>
        <v>12155.609999999999</v>
      </c>
      <c r="P14" s="74">
        <v>20000</v>
      </c>
      <c r="Q14" s="33">
        <f t="shared" si="2"/>
        <v>10000</v>
      </c>
      <c r="R14" s="75">
        <v>12500</v>
      </c>
      <c r="S14" s="10">
        <f t="shared" si="3"/>
        <v>6250</v>
      </c>
      <c r="T14" s="10">
        <f t="shared" si="4"/>
        <v>16250</v>
      </c>
      <c r="U14" s="139">
        <f t="shared" si="5"/>
        <v>12157.219662629115</v>
      </c>
    </row>
    <row r="15" spans="1:21" s="41" customFormat="1" ht="25.5" x14ac:dyDescent="0.25">
      <c r="A15" s="35"/>
      <c r="B15" s="36">
        <v>8869275</v>
      </c>
      <c r="C15" s="37" t="s">
        <v>394</v>
      </c>
      <c r="D15" s="17" t="s">
        <v>388</v>
      </c>
      <c r="E15" s="7" t="s">
        <v>345</v>
      </c>
      <c r="F15" s="15">
        <v>100</v>
      </c>
      <c r="G15" s="31">
        <v>360</v>
      </c>
      <c r="H15" s="31">
        <v>2</v>
      </c>
      <c r="I15" s="85"/>
      <c r="J15" s="31"/>
      <c r="K15" s="12">
        <v>2</v>
      </c>
      <c r="L15" s="9" t="s">
        <v>467</v>
      </c>
      <c r="M15" s="12">
        <f t="shared" si="0"/>
        <v>360</v>
      </c>
      <c r="N15" s="39">
        <v>12155.61</v>
      </c>
      <c r="O15" s="32">
        <f t="shared" si="1"/>
        <v>12155.609999999999</v>
      </c>
      <c r="P15" s="40">
        <v>20000</v>
      </c>
      <c r="Q15" s="33">
        <f t="shared" si="2"/>
        <v>20000</v>
      </c>
      <c r="R15" s="10">
        <v>20000</v>
      </c>
      <c r="S15" s="10">
        <f t="shared" si="3"/>
        <v>0</v>
      </c>
      <c r="T15" s="10">
        <f t="shared" si="4"/>
        <v>20000</v>
      </c>
      <c r="U15" s="139">
        <f t="shared" si="5"/>
        <v>12157.219662629115</v>
      </c>
    </row>
    <row r="16" spans="1:21" s="41" customFormat="1" ht="25.5" x14ac:dyDescent="0.25">
      <c r="A16" s="35"/>
      <c r="B16" s="36">
        <v>776305</v>
      </c>
      <c r="C16" s="37" t="s">
        <v>197</v>
      </c>
      <c r="D16" s="4" t="s">
        <v>6</v>
      </c>
      <c r="E16" s="7" t="s">
        <v>7</v>
      </c>
      <c r="F16" s="15">
        <v>100</v>
      </c>
      <c r="G16" s="66">
        <v>179</v>
      </c>
      <c r="H16" s="31">
        <v>2</v>
      </c>
      <c r="I16" s="85" t="s">
        <v>564</v>
      </c>
      <c r="J16" s="31">
        <v>181</v>
      </c>
      <c r="K16" s="12">
        <v>1</v>
      </c>
      <c r="L16" s="9" t="s">
        <v>548</v>
      </c>
      <c r="M16" s="12">
        <f t="shared" si="0"/>
        <v>360</v>
      </c>
      <c r="N16" s="39">
        <v>12155.61</v>
      </c>
      <c r="O16" s="32">
        <f t="shared" si="1"/>
        <v>12155.609999999999</v>
      </c>
      <c r="P16" s="40">
        <v>20000</v>
      </c>
      <c r="Q16" s="33">
        <f t="shared" si="2"/>
        <v>9944.4444444444453</v>
      </c>
      <c r="R16" s="10">
        <v>23000</v>
      </c>
      <c r="S16" s="10">
        <f t="shared" si="3"/>
        <v>11563.888888888889</v>
      </c>
      <c r="T16" s="10">
        <f t="shared" si="4"/>
        <v>21508.333333333332</v>
      </c>
      <c r="U16" s="139">
        <f t="shared" si="5"/>
        <v>12157.219662629115</v>
      </c>
    </row>
    <row r="17" spans="1:21" s="41" customFormat="1" ht="25.5" x14ac:dyDescent="0.25">
      <c r="A17" s="44"/>
      <c r="B17" s="45">
        <v>7119424</v>
      </c>
      <c r="C17" s="46" t="s">
        <v>417</v>
      </c>
      <c r="D17" s="11" t="s">
        <v>346</v>
      </c>
      <c r="E17" s="7" t="s">
        <v>8</v>
      </c>
      <c r="F17" s="16">
        <v>100</v>
      </c>
      <c r="G17" s="31">
        <v>360</v>
      </c>
      <c r="H17" s="31">
        <v>1</v>
      </c>
      <c r="I17" s="85"/>
      <c r="J17" s="31"/>
      <c r="K17" s="12">
        <v>1</v>
      </c>
      <c r="L17" s="9" t="s">
        <v>429</v>
      </c>
      <c r="M17" s="12">
        <f t="shared" si="0"/>
        <v>360</v>
      </c>
      <c r="N17" s="39">
        <v>12155.61</v>
      </c>
      <c r="O17" s="32">
        <f t="shared" si="1"/>
        <v>12155.609999999999</v>
      </c>
      <c r="P17" s="40">
        <v>23000</v>
      </c>
      <c r="Q17" s="33">
        <f t="shared" si="2"/>
        <v>23000</v>
      </c>
      <c r="R17" s="13">
        <v>23000</v>
      </c>
      <c r="S17" s="10">
        <f t="shared" si="3"/>
        <v>0</v>
      </c>
      <c r="T17" s="10">
        <f t="shared" si="4"/>
        <v>23000</v>
      </c>
      <c r="U17" s="139">
        <f t="shared" si="5"/>
        <v>12157.219662629115</v>
      </c>
    </row>
    <row r="18" spans="1:21" s="41" customFormat="1" ht="21" customHeight="1" x14ac:dyDescent="0.25">
      <c r="A18" s="35" t="s">
        <v>316</v>
      </c>
      <c r="B18" s="36">
        <v>777228</v>
      </c>
      <c r="C18" s="37" t="s">
        <v>198</v>
      </c>
      <c r="D18" s="11" t="s">
        <v>9</v>
      </c>
      <c r="E18" s="7" t="s">
        <v>10</v>
      </c>
      <c r="F18" s="15">
        <v>100</v>
      </c>
      <c r="G18" s="31">
        <v>360</v>
      </c>
      <c r="H18" s="31">
        <v>1</v>
      </c>
      <c r="I18" s="85"/>
      <c r="J18" s="31"/>
      <c r="K18" s="12">
        <v>1</v>
      </c>
      <c r="L18" s="9" t="s">
        <v>418</v>
      </c>
      <c r="M18" s="12">
        <f t="shared" si="0"/>
        <v>360</v>
      </c>
      <c r="N18" s="39">
        <v>12155.61</v>
      </c>
      <c r="O18" s="32">
        <f t="shared" si="1"/>
        <v>12155.609999999999</v>
      </c>
      <c r="P18" s="40">
        <v>23000</v>
      </c>
      <c r="Q18" s="33">
        <f t="shared" si="2"/>
        <v>23000</v>
      </c>
      <c r="R18" s="10">
        <v>23000</v>
      </c>
      <c r="S18" s="10">
        <f t="shared" si="3"/>
        <v>0</v>
      </c>
      <c r="T18" s="10">
        <f t="shared" si="4"/>
        <v>23000</v>
      </c>
      <c r="U18" s="139">
        <f t="shared" si="5"/>
        <v>12157.219662629115</v>
      </c>
    </row>
    <row r="19" spans="1:21" s="41" customFormat="1" ht="25.5" x14ac:dyDescent="0.25">
      <c r="A19" s="35" t="s">
        <v>316</v>
      </c>
      <c r="B19" s="36">
        <v>1454482</v>
      </c>
      <c r="C19" s="37" t="s">
        <v>199</v>
      </c>
      <c r="D19" s="11" t="s">
        <v>11</v>
      </c>
      <c r="E19" s="7" t="s">
        <v>12</v>
      </c>
      <c r="F19" s="15">
        <v>98</v>
      </c>
      <c r="G19" s="31">
        <v>360</v>
      </c>
      <c r="H19" s="31">
        <v>3</v>
      </c>
      <c r="I19" s="85"/>
      <c r="J19" s="31"/>
      <c r="K19" s="12">
        <v>3</v>
      </c>
      <c r="L19" s="9" t="s">
        <v>527</v>
      </c>
      <c r="M19" s="12">
        <f t="shared" si="0"/>
        <v>360</v>
      </c>
      <c r="N19" s="39">
        <v>12155.61</v>
      </c>
      <c r="O19" s="32">
        <f t="shared" si="1"/>
        <v>12155.609999999999</v>
      </c>
      <c r="P19" s="40">
        <v>12500</v>
      </c>
      <c r="Q19" s="33">
        <f t="shared" si="2"/>
        <v>12500</v>
      </c>
      <c r="R19" s="10">
        <v>12500</v>
      </c>
      <c r="S19" s="10">
        <f t="shared" si="3"/>
        <v>0</v>
      </c>
      <c r="T19" s="10">
        <f t="shared" si="4"/>
        <v>12500</v>
      </c>
      <c r="U19" s="139">
        <f t="shared" si="5"/>
        <v>12157.219662629115</v>
      </c>
    </row>
    <row r="20" spans="1:21" s="41" customFormat="1" ht="25.5" x14ac:dyDescent="0.25">
      <c r="A20" s="35" t="s">
        <v>317</v>
      </c>
      <c r="B20" s="36">
        <v>780507</v>
      </c>
      <c r="C20" s="37" t="s">
        <v>200</v>
      </c>
      <c r="D20" s="11" t="s">
        <v>13</v>
      </c>
      <c r="E20" s="7" t="s">
        <v>14</v>
      </c>
      <c r="F20" s="15">
        <v>100</v>
      </c>
      <c r="G20" s="31">
        <v>360</v>
      </c>
      <c r="H20" s="31">
        <v>1</v>
      </c>
      <c r="I20" s="85"/>
      <c r="J20" s="31"/>
      <c r="K20" s="12">
        <v>1</v>
      </c>
      <c r="L20" s="9" t="s">
        <v>525</v>
      </c>
      <c r="M20" s="12">
        <f t="shared" si="0"/>
        <v>360</v>
      </c>
      <c r="N20" s="39">
        <v>12155.61</v>
      </c>
      <c r="O20" s="32">
        <f t="shared" si="1"/>
        <v>12155.609999999999</v>
      </c>
      <c r="P20" s="40">
        <v>23000</v>
      </c>
      <c r="Q20" s="33">
        <f t="shared" si="2"/>
        <v>23000</v>
      </c>
      <c r="R20" s="10">
        <v>23000</v>
      </c>
      <c r="S20" s="10">
        <f t="shared" si="3"/>
        <v>0</v>
      </c>
      <c r="T20" s="10">
        <f t="shared" si="4"/>
        <v>23000</v>
      </c>
      <c r="U20" s="139">
        <f t="shared" si="5"/>
        <v>12157.219662629115</v>
      </c>
    </row>
    <row r="21" spans="1:21" s="41" customFormat="1" ht="25.5" x14ac:dyDescent="0.25">
      <c r="A21" s="35">
        <v>630</v>
      </c>
      <c r="B21" s="36">
        <v>9085184</v>
      </c>
      <c r="C21" s="37" t="s">
        <v>201</v>
      </c>
      <c r="D21" s="11" t="s">
        <v>15</v>
      </c>
      <c r="E21" s="7" t="s">
        <v>16</v>
      </c>
      <c r="F21" s="15">
        <v>100</v>
      </c>
      <c r="G21" s="31">
        <v>360</v>
      </c>
      <c r="H21" s="31">
        <v>1</v>
      </c>
      <c r="I21" s="85"/>
      <c r="J21" s="31"/>
      <c r="K21" s="12">
        <v>1</v>
      </c>
      <c r="L21" s="9" t="s">
        <v>549</v>
      </c>
      <c r="M21" s="12">
        <f t="shared" si="0"/>
        <v>360</v>
      </c>
      <c r="N21" s="39">
        <v>12155.61</v>
      </c>
      <c r="O21" s="32">
        <f t="shared" si="1"/>
        <v>12155.609999999999</v>
      </c>
      <c r="P21" s="40">
        <v>23000</v>
      </c>
      <c r="Q21" s="33">
        <f t="shared" si="2"/>
        <v>23000</v>
      </c>
      <c r="R21" s="10">
        <v>23000</v>
      </c>
      <c r="S21" s="10">
        <f t="shared" si="3"/>
        <v>0</v>
      </c>
      <c r="T21" s="10">
        <f t="shared" si="4"/>
        <v>23000</v>
      </c>
      <c r="U21" s="139">
        <f t="shared" si="5"/>
        <v>12157.219662629115</v>
      </c>
    </row>
    <row r="22" spans="1:21" s="41" customFormat="1" ht="25.5" x14ac:dyDescent="0.25">
      <c r="A22" s="47">
        <v>630</v>
      </c>
      <c r="B22" s="36">
        <v>9044452</v>
      </c>
      <c r="C22" s="37" t="s">
        <v>202</v>
      </c>
      <c r="D22" s="7" t="s">
        <v>17</v>
      </c>
      <c r="E22" s="7" t="s">
        <v>18</v>
      </c>
      <c r="F22" s="15">
        <v>100</v>
      </c>
      <c r="G22" s="31">
        <v>360</v>
      </c>
      <c r="H22" s="31">
        <v>1</v>
      </c>
      <c r="I22" s="85"/>
      <c r="J22" s="31"/>
      <c r="K22" s="12">
        <v>1</v>
      </c>
      <c r="L22" s="9" t="s">
        <v>438</v>
      </c>
      <c r="M22" s="12">
        <f t="shared" si="0"/>
        <v>360</v>
      </c>
      <c r="N22" s="39">
        <v>12155.61</v>
      </c>
      <c r="O22" s="32">
        <f t="shared" si="1"/>
        <v>12155.609999999999</v>
      </c>
      <c r="P22" s="40">
        <v>23000</v>
      </c>
      <c r="Q22" s="33">
        <f t="shared" si="2"/>
        <v>23000</v>
      </c>
      <c r="R22" s="10">
        <v>23000</v>
      </c>
      <c r="S22" s="10">
        <f t="shared" si="3"/>
        <v>0</v>
      </c>
      <c r="T22" s="10">
        <f t="shared" si="4"/>
        <v>23000</v>
      </c>
      <c r="U22" s="139">
        <f t="shared" si="5"/>
        <v>12157.219662629115</v>
      </c>
    </row>
    <row r="23" spans="1:21" s="41" customFormat="1" ht="25.5" x14ac:dyDescent="0.25">
      <c r="A23" s="35">
        <v>630</v>
      </c>
      <c r="B23" s="36">
        <v>7002153</v>
      </c>
      <c r="C23" s="37" t="s">
        <v>203</v>
      </c>
      <c r="D23" s="4" t="s">
        <v>19</v>
      </c>
      <c r="E23" s="7" t="s">
        <v>20</v>
      </c>
      <c r="F23" s="15">
        <v>100</v>
      </c>
      <c r="G23" s="66">
        <v>190</v>
      </c>
      <c r="H23" s="31">
        <v>3</v>
      </c>
      <c r="I23" s="9" t="s">
        <v>566</v>
      </c>
      <c r="J23" s="31">
        <v>170</v>
      </c>
      <c r="K23" s="12">
        <v>2</v>
      </c>
      <c r="L23" s="9" t="s">
        <v>550</v>
      </c>
      <c r="M23" s="12">
        <f t="shared" si="0"/>
        <v>360</v>
      </c>
      <c r="N23" s="39">
        <v>12155.61</v>
      </c>
      <c r="O23" s="32">
        <f t="shared" si="1"/>
        <v>12155.609999999999</v>
      </c>
      <c r="P23" s="40">
        <v>12500</v>
      </c>
      <c r="Q23" s="33">
        <f t="shared" si="2"/>
        <v>6597.2222222222217</v>
      </c>
      <c r="R23" s="10">
        <v>20000</v>
      </c>
      <c r="S23" s="10">
        <f t="shared" si="3"/>
        <v>9444.4444444444453</v>
      </c>
      <c r="T23" s="10">
        <f t="shared" si="4"/>
        <v>16041.666666666666</v>
      </c>
      <c r="U23" s="139">
        <f t="shared" si="5"/>
        <v>12157.219662629115</v>
      </c>
    </row>
    <row r="24" spans="1:21" s="41" customFormat="1" ht="25.5" x14ac:dyDescent="0.25">
      <c r="A24" s="44">
        <v>630</v>
      </c>
      <c r="B24" s="45">
        <v>9085152</v>
      </c>
      <c r="C24" s="46" t="s">
        <v>204</v>
      </c>
      <c r="D24" s="97" t="s">
        <v>21</v>
      </c>
      <c r="E24" s="92" t="s">
        <v>22</v>
      </c>
      <c r="F24" s="16">
        <v>100</v>
      </c>
      <c r="G24" s="31">
        <v>179</v>
      </c>
      <c r="H24" s="31"/>
      <c r="I24" s="9" t="s">
        <v>567</v>
      </c>
      <c r="J24" s="31">
        <v>181</v>
      </c>
      <c r="K24" s="12">
        <v>1</v>
      </c>
      <c r="L24" s="9" t="s">
        <v>551</v>
      </c>
      <c r="M24" s="12">
        <f t="shared" si="0"/>
        <v>360</v>
      </c>
      <c r="N24" s="39">
        <v>12155.61</v>
      </c>
      <c r="O24" s="32">
        <f t="shared" si="1"/>
        <v>12155.609999999999</v>
      </c>
      <c r="P24" s="40"/>
      <c r="Q24" s="33">
        <f t="shared" si="2"/>
        <v>0</v>
      </c>
      <c r="R24" s="13">
        <v>23000</v>
      </c>
      <c r="S24" s="10">
        <f t="shared" si="3"/>
        <v>11563.888888888889</v>
      </c>
      <c r="T24" s="10">
        <f t="shared" si="4"/>
        <v>11563.888888888889</v>
      </c>
      <c r="U24" s="139">
        <f t="shared" si="5"/>
        <v>12157.219662629115</v>
      </c>
    </row>
    <row r="25" spans="1:21" s="41" customFormat="1" ht="25.5" x14ac:dyDescent="0.25">
      <c r="A25" s="35" t="s">
        <v>318</v>
      </c>
      <c r="B25" s="36">
        <v>1409364</v>
      </c>
      <c r="C25" s="37" t="s">
        <v>205</v>
      </c>
      <c r="D25" s="4" t="s">
        <v>23</v>
      </c>
      <c r="E25" s="7" t="s">
        <v>24</v>
      </c>
      <c r="F25" s="15">
        <v>100</v>
      </c>
      <c r="G25" s="66">
        <v>190</v>
      </c>
      <c r="H25" s="98">
        <v>2</v>
      </c>
      <c r="I25" s="9" t="s">
        <v>565</v>
      </c>
      <c r="J25" s="31">
        <v>170</v>
      </c>
      <c r="K25" s="99">
        <v>3</v>
      </c>
      <c r="L25" s="9" t="s">
        <v>553</v>
      </c>
      <c r="M25" s="12">
        <f t="shared" si="0"/>
        <v>360</v>
      </c>
      <c r="N25" s="39">
        <v>12155.61</v>
      </c>
      <c r="O25" s="32">
        <f t="shared" si="1"/>
        <v>12155.609999999999</v>
      </c>
      <c r="P25" s="40">
        <v>20000</v>
      </c>
      <c r="Q25" s="33">
        <f t="shared" si="2"/>
        <v>10555.555555555557</v>
      </c>
      <c r="R25" s="10">
        <v>12500</v>
      </c>
      <c r="S25" s="10">
        <f t="shared" si="3"/>
        <v>5902.7777777777774</v>
      </c>
      <c r="T25" s="10">
        <f t="shared" si="4"/>
        <v>16458.333333333332</v>
      </c>
      <c r="U25" s="139">
        <f t="shared" si="5"/>
        <v>12157.219662629115</v>
      </c>
    </row>
    <row r="26" spans="1:21" s="41" customFormat="1" ht="25.5" x14ac:dyDescent="0.25">
      <c r="A26" s="35" t="s">
        <v>320</v>
      </c>
      <c r="B26" s="36">
        <v>168890</v>
      </c>
      <c r="C26" s="37" t="s">
        <v>206</v>
      </c>
      <c r="D26" s="4" t="s">
        <v>27</v>
      </c>
      <c r="E26" s="7" t="s">
        <v>28</v>
      </c>
      <c r="F26" s="15">
        <v>100</v>
      </c>
      <c r="G26" s="66">
        <v>360</v>
      </c>
      <c r="H26" s="31">
        <v>3</v>
      </c>
      <c r="I26" s="85"/>
      <c r="J26" s="31"/>
      <c r="K26" s="12">
        <v>3</v>
      </c>
      <c r="L26" s="9" t="s">
        <v>552</v>
      </c>
      <c r="M26" s="12">
        <f t="shared" si="0"/>
        <v>360</v>
      </c>
      <c r="N26" s="39">
        <v>12155.61</v>
      </c>
      <c r="O26" s="32">
        <f t="shared" si="1"/>
        <v>12155.609999999999</v>
      </c>
      <c r="P26" s="40">
        <v>12500</v>
      </c>
      <c r="Q26" s="33">
        <f t="shared" si="2"/>
        <v>12500</v>
      </c>
      <c r="R26" s="10">
        <v>12500</v>
      </c>
      <c r="S26" s="10">
        <f t="shared" si="3"/>
        <v>0</v>
      </c>
      <c r="T26" s="10">
        <f t="shared" si="4"/>
        <v>12500</v>
      </c>
      <c r="U26" s="139">
        <f t="shared" si="5"/>
        <v>12157.219662629115</v>
      </c>
    </row>
    <row r="27" spans="1:21" s="41" customFormat="1" ht="24.75" customHeight="1" x14ac:dyDescent="0.25">
      <c r="A27" s="47"/>
      <c r="B27" s="36">
        <v>1916366</v>
      </c>
      <c r="C27" s="37" t="s">
        <v>207</v>
      </c>
      <c r="D27" s="11" t="s">
        <v>29</v>
      </c>
      <c r="E27" s="7" t="s">
        <v>30</v>
      </c>
      <c r="F27" s="15">
        <v>98</v>
      </c>
      <c r="G27" s="31">
        <v>360</v>
      </c>
      <c r="H27" s="31">
        <v>2</v>
      </c>
      <c r="I27" s="85"/>
      <c r="J27" s="31"/>
      <c r="K27" s="12">
        <v>2</v>
      </c>
      <c r="L27" s="9" t="s">
        <v>520</v>
      </c>
      <c r="M27" s="12">
        <f t="shared" si="0"/>
        <v>360</v>
      </c>
      <c r="N27" s="39">
        <v>12155.61</v>
      </c>
      <c r="O27" s="32">
        <f t="shared" si="1"/>
        <v>12155.609999999999</v>
      </c>
      <c r="P27" s="40">
        <v>20000</v>
      </c>
      <c r="Q27" s="33">
        <f t="shared" si="2"/>
        <v>20000</v>
      </c>
      <c r="R27" s="10">
        <v>20000</v>
      </c>
      <c r="S27" s="10">
        <f t="shared" si="3"/>
        <v>0</v>
      </c>
      <c r="T27" s="10">
        <f t="shared" si="4"/>
        <v>20000</v>
      </c>
      <c r="U27" s="139">
        <f t="shared" si="5"/>
        <v>12157.219662629115</v>
      </c>
    </row>
    <row r="28" spans="1:21" s="41" customFormat="1" ht="38.25" x14ac:dyDescent="0.25">
      <c r="A28" s="35" t="s">
        <v>316</v>
      </c>
      <c r="B28" s="36">
        <v>780506</v>
      </c>
      <c r="C28" s="37" t="s">
        <v>208</v>
      </c>
      <c r="D28" s="11" t="s">
        <v>31</v>
      </c>
      <c r="E28" s="7" t="s">
        <v>24</v>
      </c>
      <c r="F28" s="15">
        <v>100</v>
      </c>
      <c r="G28" s="31">
        <v>360</v>
      </c>
      <c r="H28" s="31">
        <v>2</v>
      </c>
      <c r="I28" s="85"/>
      <c r="J28" s="31"/>
      <c r="K28" s="12">
        <v>2</v>
      </c>
      <c r="L28" s="9" t="s">
        <v>522</v>
      </c>
      <c r="M28" s="12">
        <f t="shared" si="0"/>
        <v>360</v>
      </c>
      <c r="N28" s="39">
        <v>12155.61</v>
      </c>
      <c r="O28" s="32">
        <f t="shared" si="1"/>
        <v>12155.609999999999</v>
      </c>
      <c r="P28" s="40">
        <v>20000</v>
      </c>
      <c r="Q28" s="33">
        <f t="shared" si="2"/>
        <v>20000</v>
      </c>
      <c r="R28" s="10">
        <v>20000</v>
      </c>
      <c r="S28" s="10">
        <f t="shared" si="3"/>
        <v>0</v>
      </c>
      <c r="T28" s="10">
        <f t="shared" si="4"/>
        <v>20000</v>
      </c>
      <c r="U28" s="139">
        <f t="shared" si="5"/>
        <v>12157.219662629115</v>
      </c>
    </row>
    <row r="29" spans="1:21" s="41" customFormat="1" ht="24" customHeight="1" x14ac:dyDescent="0.25">
      <c r="A29" s="35" t="s">
        <v>321</v>
      </c>
      <c r="B29" s="36">
        <v>1876323</v>
      </c>
      <c r="C29" s="37" t="s">
        <v>209</v>
      </c>
      <c r="D29" s="11" t="s">
        <v>32</v>
      </c>
      <c r="E29" s="7" t="s">
        <v>14</v>
      </c>
      <c r="F29" s="15">
        <v>100</v>
      </c>
      <c r="G29" s="31">
        <v>360</v>
      </c>
      <c r="H29" s="31">
        <v>2</v>
      </c>
      <c r="I29" s="85"/>
      <c r="J29" s="31"/>
      <c r="K29" s="12">
        <v>2</v>
      </c>
      <c r="L29" s="9" t="s">
        <v>498</v>
      </c>
      <c r="M29" s="12">
        <f t="shared" si="0"/>
        <v>360</v>
      </c>
      <c r="N29" s="39">
        <v>12155.61</v>
      </c>
      <c r="O29" s="32">
        <f t="shared" si="1"/>
        <v>12155.609999999999</v>
      </c>
      <c r="P29" s="40">
        <v>20000</v>
      </c>
      <c r="Q29" s="33">
        <f t="shared" si="2"/>
        <v>20000</v>
      </c>
      <c r="R29" s="10">
        <v>20000</v>
      </c>
      <c r="S29" s="10">
        <f t="shared" si="3"/>
        <v>0</v>
      </c>
      <c r="T29" s="10">
        <f t="shared" si="4"/>
        <v>20000</v>
      </c>
      <c r="U29" s="139">
        <f t="shared" si="5"/>
        <v>12157.219662629115</v>
      </c>
    </row>
    <row r="30" spans="1:21" s="41" customFormat="1" ht="25.5" x14ac:dyDescent="0.25">
      <c r="A30" s="35">
        <v>630</v>
      </c>
      <c r="B30" s="36">
        <v>1334818</v>
      </c>
      <c r="C30" s="37" t="s">
        <v>210</v>
      </c>
      <c r="D30" s="4" t="s">
        <v>33</v>
      </c>
      <c r="E30" s="17" t="s">
        <v>34</v>
      </c>
      <c r="F30" s="73">
        <v>100</v>
      </c>
      <c r="G30" s="66">
        <v>279</v>
      </c>
      <c r="H30" s="31">
        <v>3</v>
      </c>
      <c r="I30" s="9" t="s">
        <v>568</v>
      </c>
      <c r="J30" s="31">
        <v>81</v>
      </c>
      <c r="K30" s="12">
        <v>2</v>
      </c>
      <c r="L30" s="9" t="s">
        <v>554</v>
      </c>
      <c r="M30" s="12">
        <f t="shared" si="0"/>
        <v>360</v>
      </c>
      <c r="N30" s="39">
        <v>12155.61</v>
      </c>
      <c r="O30" s="32">
        <f t="shared" si="1"/>
        <v>12155.609999999999</v>
      </c>
      <c r="P30" s="40">
        <v>12500</v>
      </c>
      <c r="Q30" s="33">
        <f t="shared" si="2"/>
        <v>9687.5</v>
      </c>
      <c r="R30" s="10">
        <v>20000</v>
      </c>
      <c r="S30" s="10">
        <f t="shared" si="3"/>
        <v>4500</v>
      </c>
      <c r="T30" s="10">
        <f t="shared" si="4"/>
        <v>14187.5</v>
      </c>
      <c r="U30" s="139">
        <f t="shared" si="5"/>
        <v>12157.219662629115</v>
      </c>
    </row>
    <row r="31" spans="1:21" s="41" customFormat="1" ht="38.25" x14ac:dyDescent="0.25">
      <c r="A31" s="35" t="s">
        <v>322</v>
      </c>
      <c r="B31" s="36">
        <v>204938</v>
      </c>
      <c r="C31" s="37" t="s">
        <v>211</v>
      </c>
      <c r="D31" s="4" t="s">
        <v>35</v>
      </c>
      <c r="E31" s="17" t="s">
        <v>36</v>
      </c>
      <c r="F31" s="73">
        <v>100</v>
      </c>
      <c r="G31" s="66">
        <v>190</v>
      </c>
      <c r="H31" s="98">
        <v>1</v>
      </c>
      <c r="I31" s="9" t="s">
        <v>455</v>
      </c>
      <c r="J31" s="31">
        <v>170</v>
      </c>
      <c r="K31" s="99">
        <v>2</v>
      </c>
      <c r="L31" s="136" t="s">
        <v>569</v>
      </c>
      <c r="M31" s="12">
        <f t="shared" si="0"/>
        <v>360</v>
      </c>
      <c r="N31" s="39">
        <v>12155.61</v>
      </c>
      <c r="O31" s="32">
        <f t="shared" si="1"/>
        <v>12155.609999999999</v>
      </c>
      <c r="P31" s="40">
        <v>23000</v>
      </c>
      <c r="Q31" s="33">
        <f t="shared" si="2"/>
        <v>12138.888888888889</v>
      </c>
      <c r="R31" s="10">
        <v>20000</v>
      </c>
      <c r="S31" s="10">
        <f t="shared" si="3"/>
        <v>9444.4444444444453</v>
      </c>
      <c r="T31" s="10">
        <f t="shared" si="4"/>
        <v>21583.333333333332</v>
      </c>
      <c r="U31" s="139">
        <f t="shared" si="5"/>
        <v>12157.219662629115</v>
      </c>
    </row>
    <row r="32" spans="1:21" s="41" customFormat="1" ht="25.5" x14ac:dyDescent="0.25">
      <c r="A32" s="47" t="s">
        <v>323</v>
      </c>
      <c r="B32" s="36">
        <v>1183540</v>
      </c>
      <c r="C32" s="37" t="s">
        <v>212</v>
      </c>
      <c r="D32" s="4" t="s">
        <v>37</v>
      </c>
      <c r="E32" s="17" t="s">
        <v>38</v>
      </c>
      <c r="F32" s="73">
        <v>100</v>
      </c>
      <c r="G32" s="66">
        <v>190</v>
      </c>
      <c r="H32" s="67">
        <v>3</v>
      </c>
      <c r="I32" s="9" t="s">
        <v>479</v>
      </c>
      <c r="J32" s="31">
        <v>170</v>
      </c>
      <c r="K32" s="135">
        <v>2</v>
      </c>
      <c r="L32" s="9" t="s">
        <v>479</v>
      </c>
      <c r="M32" s="12">
        <f t="shared" si="0"/>
        <v>360</v>
      </c>
      <c r="N32" s="39">
        <v>12155.61</v>
      </c>
      <c r="O32" s="32">
        <f t="shared" si="1"/>
        <v>12155.609999999999</v>
      </c>
      <c r="P32" s="40">
        <v>12500</v>
      </c>
      <c r="Q32" s="33">
        <f t="shared" si="2"/>
        <v>6597.2222222222217</v>
      </c>
      <c r="R32" s="10">
        <v>20000</v>
      </c>
      <c r="S32" s="10">
        <f t="shared" si="3"/>
        <v>9444.4444444444453</v>
      </c>
      <c r="T32" s="10">
        <f t="shared" si="4"/>
        <v>16041.666666666666</v>
      </c>
      <c r="U32" s="139">
        <f t="shared" si="5"/>
        <v>12157.219662629115</v>
      </c>
    </row>
    <row r="33" spans="1:21" s="41" customFormat="1" ht="25.5" x14ac:dyDescent="0.25">
      <c r="A33" s="47" t="s">
        <v>316</v>
      </c>
      <c r="B33" s="36">
        <v>682476</v>
      </c>
      <c r="C33" s="37" t="s">
        <v>213</v>
      </c>
      <c r="D33" s="11" t="s">
        <v>39</v>
      </c>
      <c r="E33" s="7" t="s">
        <v>40</v>
      </c>
      <c r="F33" s="15">
        <v>100</v>
      </c>
      <c r="G33" s="48">
        <v>360</v>
      </c>
      <c r="H33" s="48">
        <v>1</v>
      </c>
      <c r="I33" s="87"/>
      <c r="J33" s="48"/>
      <c r="K33" s="12">
        <v>1</v>
      </c>
      <c r="L33" s="9" t="s">
        <v>447</v>
      </c>
      <c r="M33" s="12">
        <f t="shared" si="0"/>
        <v>360</v>
      </c>
      <c r="N33" s="39">
        <v>12155.61</v>
      </c>
      <c r="O33" s="32">
        <f t="shared" si="1"/>
        <v>12155.609999999999</v>
      </c>
      <c r="P33" s="40">
        <v>23000</v>
      </c>
      <c r="Q33" s="33">
        <f t="shared" si="2"/>
        <v>23000</v>
      </c>
      <c r="R33" s="10">
        <v>23000</v>
      </c>
      <c r="S33" s="10">
        <f t="shared" si="3"/>
        <v>0</v>
      </c>
      <c r="T33" s="10">
        <f t="shared" si="4"/>
        <v>23000</v>
      </c>
      <c r="U33" s="139">
        <f t="shared" si="5"/>
        <v>12157.219662629115</v>
      </c>
    </row>
    <row r="34" spans="1:21" s="41" customFormat="1" ht="25.5" x14ac:dyDescent="0.25">
      <c r="A34" s="35" t="s">
        <v>325</v>
      </c>
      <c r="B34" s="36">
        <v>3161831</v>
      </c>
      <c r="C34" s="37" t="s">
        <v>214</v>
      </c>
      <c r="D34" s="11" t="s">
        <v>42</v>
      </c>
      <c r="E34" s="7" t="s">
        <v>43</v>
      </c>
      <c r="F34" s="15">
        <v>100</v>
      </c>
      <c r="G34" s="31">
        <v>190</v>
      </c>
      <c r="H34" s="31">
        <v>2</v>
      </c>
      <c r="I34" s="9" t="s">
        <v>464</v>
      </c>
      <c r="J34" s="31">
        <v>170</v>
      </c>
      <c r="K34" s="67">
        <v>1</v>
      </c>
      <c r="L34" s="9" t="s">
        <v>464</v>
      </c>
      <c r="M34" s="12">
        <f t="shared" si="0"/>
        <v>360</v>
      </c>
      <c r="N34" s="39">
        <v>12155.61</v>
      </c>
      <c r="O34" s="32">
        <f t="shared" si="1"/>
        <v>12155.609999999999</v>
      </c>
      <c r="P34" s="40">
        <v>20000</v>
      </c>
      <c r="Q34" s="33">
        <f t="shared" si="2"/>
        <v>10555.555555555557</v>
      </c>
      <c r="R34" s="75">
        <v>23000</v>
      </c>
      <c r="S34" s="10">
        <f t="shared" si="3"/>
        <v>10861.111111111111</v>
      </c>
      <c r="T34" s="10">
        <f t="shared" si="4"/>
        <v>21416.666666666668</v>
      </c>
      <c r="U34" s="139">
        <f t="shared" si="5"/>
        <v>12157.219662629115</v>
      </c>
    </row>
    <row r="35" spans="1:21" s="41" customFormat="1" ht="19.5" customHeight="1" x14ac:dyDescent="0.25">
      <c r="A35" s="35" t="s">
        <v>317</v>
      </c>
      <c r="B35" s="36">
        <v>29432</v>
      </c>
      <c r="C35" s="37" t="s">
        <v>215</v>
      </c>
      <c r="D35" s="11" t="s">
        <v>44</v>
      </c>
      <c r="E35" s="7" t="s">
        <v>45</v>
      </c>
      <c r="F35" s="15">
        <v>100</v>
      </c>
      <c r="G35" s="31">
        <v>360</v>
      </c>
      <c r="H35" s="31">
        <v>1</v>
      </c>
      <c r="I35" s="85"/>
      <c r="J35" s="31"/>
      <c r="K35" s="12">
        <v>1</v>
      </c>
      <c r="L35" s="9" t="s">
        <v>500</v>
      </c>
      <c r="M35" s="12">
        <f t="shared" si="0"/>
        <v>360</v>
      </c>
      <c r="N35" s="39">
        <v>12155.61</v>
      </c>
      <c r="O35" s="32">
        <f t="shared" si="1"/>
        <v>12155.609999999999</v>
      </c>
      <c r="P35" s="40">
        <v>23000</v>
      </c>
      <c r="Q35" s="33">
        <f t="shared" si="2"/>
        <v>23000</v>
      </c>
      <c r="R35" s="10">
        <v>23000</v>
      </c>
      <c r="S35" s="10">
        <f t="shared" si="3"/>
        <v>0</v>
      </c>
      <c r="T35" s="10">
        <f t="shared" si="4"/>
        <v>23000</v>
      </c>
      <c r="U35" s="139">
        <f t="shared" si="5"/>
        <v>12157.219662629115</v>
      </c>
    </row>
    <row r="36" spans="1:21" s="41" customFormat="1" ht="25.5" x14ac:dyDescent="0.25">
      <c r="A36" s="35" t="s">
        <v>326</v>
      </c>
      <c r="B36" s="36">
        <v>854122</v>
      </c>
      <c r="C36" s="37" t="s">
        <v>216</v>
      </c>
      <c r="D36" s="11" t="s">
        <v>46</v>
      </c>
      <c r="E36" s="7" t="s">
        <v>47</v>
      </c>
      <c r="F36" s="15">
        <v>100</v>
      </c>
      <c r="G36" s="31">
        <v>360</v>
      </c>
      <c r="H36" s="31">
        <v>3</v>
      </c>
      <c r="I36" s="85"/>
      <c r="J36" s="31"/>
      <c r="K36" s="12">
        <v>3</v>
      </c>
      <c r="L36" s="9" t="s">
        <v>478</v>
      </c>
      <c r="M36" s="12">
        <f t="shared" si="0"/>
        <v>360</v>
      </c>
      <c r="N36" s="39">
        <v>12155.61</v>
      </c>
      <c r="O36" s="32">
        <f t="shared" si="1"/>
        <v>12155.609999999999</v>
      </c>
      <c r="P36" s="40">
        <v>12500</v>
      </c>
      <c r="Q36" s="33">
        <f t="shared" si="2"/>
        <v>12500</v>
      </c>
      <c r="R36" s="10">
        <v>12500</v>
      </c>
      <c r="S36" s="10">
        <f t="shared" si="3"/>
        <v>0</v>
      </c>
      <c r="T36" s="10">
        <f t="shared" si="4"/>
        <v>12500</v>
      </c>
      <c r="U36" s="139">
        <f t="shared" si="5"/>
        <v>12157.219662629115</v>
      </c>
    </row>
    <row r="37" spans="1:21" s="41" customFormat="1" ht="24" customHeight="1" x14ac:dyDescent="0.25">
      <c r="A37" s="47" t="s">
        <v>310</v>
      </c>
      <c r="B37" s="36">
        <v>850718</v>
      </c>
      <c r="C37" s="37" t="s">
        <v>217</v>
      </c>
      <c r="D37" s="11" t="s">
        <v>48</v>
      </c>
      <c r="E37" s="7" t="s">
        <v>49</v>
      </c>
      <c r="F37" s="15">
        <v>100</v>
      </c>
      <c r="G37" s="31">
        <v>360</v>
      </c>
      <c r="H37" s="31">
        <v>2</v>
      </c>
      <c r="I37" s="85"/>
      <c r="J37" s="31"/>
      <c r="K37" s="12">
        <v>2</v>
      </c>
      <c r="L37" s="9" t="s">
        <v>445</v>
      </c>
      <c r="M37" s="12">
        <f t="shared" si="0"/>
        <v>360</v>
      </c>
      <c r="N37" s="39">
        <v>12155.61</v>
      </c>
      <c r="O37" s="32">
        <f t="shared" si="1"/>
        <v>12155.609999999999</v>
      </c>
      <c r="P37" s="40">
        <v>20000</v>
      </c>
      <c r="Q37" s="33">
        <f t="shared" si="2"/>
        <v>20000</v>
      </c>
      <c r="R37" s="10">
        <v>20000</v>
      </c>
      <c r="S37" s="10">
        <f t="shared" si="3"/>
        <v>0</v>
      </c>
      <c r="T37" s="10">
        <f t="shared" si="4"/>
        <v>20000</v>
      </c>
      <c r="U37" s="139">
        <f t="shared" si="5"/>
        <v>12157.219662629115</v>
      </c>
    </row>
    <row r="38" spans="1:21" s="41" customFormat="1" ht="25.5" x14ac:dyDescent="0.25">
      <c r="A38" s="35" t="s">
        <v>315</v>
      </c>
      <c r="B38" s="36">
        <v>1732927</v>
      </c>
      <c r="C38" s="37" t="s">
        <v>218</v>
      </c>
      <c r="D38" s="4" t="s">
        <v>50</v>
      </c>
      <c r="E38" s="7" t="s">
        <v>51</v>
      </c>
      <c r="F38" s="15">
        <v>100</v>
      </c>
      <c r="G38" s="66">
        <v>190</v>
      </c>
      <c r="H38" s="98">
        <v>2</v>
      </c>
      <c r="I38" s="85" t="s">
        <v>457</v>
      </c>
      <c r="J38" s="31">
        <v>170</v>
      </c>
      <c r="K38" s="99">
        <v>3</v>
      </c>
      <c r="L38" s="9" t="s">
        <v>570</v>
      </c>
      <c r="M38" s="12">
        <f t="shared" si="0"/>
        <v>360</v>
      </c>
      <c r="N38" s="39">
        <v>12155.61</v>
      </c>
      <c r="O38" s="32">
        <f t="shared" si="1"/>
        <v>12155.609999999999</v>
      </c>
      <c r="P38" s="40">
        <v>20000</v>
      </c>
      <c r="Q38" s="33">
        <f t="shared" si="2"/>
        <v>10555.555555555557</v>
      </c>
      <c r="R38" s="10">
        <v>12500</v>
      </c>
      <c r="S38" s="10">
        <f t="shared" si="3"/>
        <v>5902.7777777777774</v>
      </c>
      <c r="T38" s="10">
        <f t="shared" si="4"/>
        <v>16458.333333333332</v>
      </c>
      <c r="U38" s="139">
        <f t="shared" si="5"/>
        <v>12157.219662629115</v>
      </c>
    </row>
    <row r="39" spans="1:21" s="41" customFormat="1" ht="25.5" x14ac:dyDescent="0.25">
      <c r="A39" s="35" t="s">
        <v>327</v>
      </c>
      <c r="B39" s="36">
        <v>1873198</v>
      </c>
      <c r="C39" s="37" t="s">
        <v>219</v>
      </c>
      <c r="D39" s="11" t="s">
        <v>52</v>
      </c>
      <c r="E39" s="7" t="s">
        <v>53</v>
      </c>
      <c r="F39" s="15" t="s">
        <v>668</v>
      </c>
      <c r="G39" s="31">
        <v>360</v>
      </c>
      <c r="H39" s="31">
        <v>1</v>
      </c>
      <c r="I39" s="85"/>
      <c r="J39" s="31"/>
      <c r="K39" s="12">
        <v>1</v>
      </c>
      <c r="L39" s="9" t="s">
        <v>530</v>
      </c>
      <c r="M39" s="12">
        <f t="shared" si="0"/>
        <v>360</v>
      </c>
      <c r="N39" s="39">
        <v>12155.61</v>
      </c>
      <c r="O39" s="32">
        <f t="shared" si="1"/>
        <v>12155.609999999999</v>
      </c>
      <c r="P39" s="40">
        <v>23000</v>
      </c>
      <c r="Q39" s="33">
        <f t="shared" si="2"/>
        <v>23000</v>
      </c>
      <c r="R39" s="10">
        <v>23000</v>
      </c>
      <c r="S39" s="10">
        <f t="shared" si="3"/>
        <v>0</v>
      </c>
      <c r="T39" s="10">
        <f t="shared" si="4"/>
        <v>23000</v>
      </c>
      <c r="U39" s="139">
        <f t="shared" si="5"/>
        <v>12157.219662629115</v>
      </c>
    </row>
    <row r="40" spans="1:21" s="41" customFormat="1" ht="25.5" x14ac:dyDescent="0.25">
      <c r="A40" s="47">
        <v>630</v>
      </c>
      <c r="B40" s="36">
        <v>1454194</v>
      </c>
      <c r="C40" s="37" t="s">
        <v>220</v>
      </c>
      <c r="D40" s="4" t="s">
        <v>54</v>
      </c>
      <c r="E40" s="17" t="s">
        <v>55</v>
      </c>
      <c r="F40" s="73">
        <v>98</v>
      </c>
      <c r="G40" s="66">
        <v>45</v>
      </c>
      <c r="H40" s="98">
        <v>1</v>
      </c>
      <c r="I40" s="9" t="s">
        <v>528</v>
      </c>
      <c r="J40" s="31">
        <v>315</v>
      </c>
      <c r="K40" s="99">
        <v>2</v>
      </c>
      <c r="L40" s="34" t="s">
        <v>571</v>
      </c>
      <c r="M40" s="12">
        <f t="shared" si="0"/>
        <v>360</v>
      </c>
      <c r="N40" s="39">
        <v>12155.61</v>
      </c>
      <c r="O40" s="32">
        <f t="shared" si="1"/>
        <v>12155.609999999999</v>
      </c>
      <c r="P40" s="40">
        <v>23000</v>
      </c>
      <c r="Q40" s="33">
        <f t="shared" si="2"/>
        <v>2875</v>
      </c>
      <c r="R40" s="10">
        <v>20000</v>
      </c>
      <c r="S40" s="10">
        <f t="shared" si="3"/>
        <v>17500</v>
      </c>
      <c r="T40" s="10">
        <f t="shared" si="4"/>
        <v>20375</v>
      </c>
      <c r="U40" s="139">
        <f t="shared" si="5"/>
        <v>12157.219662629115</v>
      </c>
    </row>
    <row r="41" spans="1:21" s="41" customFormat="1" ht="38.25" x14ac:dyDescent="0.25">
      <c r="A41" s="35" t="s">
        <v>328</v>
      </c>
      <c r="B41" s="36">
        <v>684955</v>
      </c>
      <c r="C41" s="37" t="s">
        <v>221</v>
      </c>
      <c r="D41" s="11" t="s">
        <v>56</v>
      </c>
      <c r="E41" s="7" t="s">
        <v>57</v>
      </c>
      <c r="F41" s="15">
        <v>100</v>
      </c>
      <c r="G41" s="31">
        <v>360</v>
      </c>
      <c r="H41" s="31">
        <v>2</v>
      </c>
      <c r="I41" s="9"/>
      <c r="J41" s="31"/>
      <c r="K41" s="12">
        <v>2</v>
      </c>
      <c r="L41" s="83" t="s">
        <v>572</v>
      </c>
      <c r="M41" s="12">
        <f t="shared" si="0"/>
        <v>360</v>
      </c>
      <c r="N41" s="39">
        <v>12155.61</v>
      </c>
      <c r="O41" s="32">
        <f t="shared" si="1"/>
        <v>12155.609999999999</v>
      </c>
      <c r="P41" s="40">
        <v>20000</v>
      </c>
      <c r="Q41" s="33">
        <f t="shared" si="2"/>
        <v>20000</v>
      </c>
      <c r="R41" s="10">
        <v>20000</v>
      </c>
      <c r="S41" s="10">
        <f t="shared" si="3"/>
        <v>0</v>
      </c>
      <c r="T41" s="10">
        <f t="shared" si="4"/>
        <v>20000</v>
      </c>
      <c r="U41" s="139">
        <f t="shared" si="5"/>
        <v>12157.219662629115</v>
      </c>
    </row>
    <row r="42" spans="1:21" s="41" customFormat="1" ht="25.5" x14ac:dyDescent="0.25">
      <c r="A42" s="35" t="s">
        <v>316</v>
      </c>
      <c r="B42" s="36">
        <v>9084269</v>
      </c>
      <c r="C42" s="37" t="s">
        <v>222</v>
      </c>
      <c r="D42" s="7" t="s">
        <v>58</v>
      </c>
      <c r="E42" s="7" t="s">
        <v>59</v>
      </c>
      <c r="F42" s="15">
        <v>100</v>
      </c>
      <c r="G42" s="31">
        <v>360</v>
      </c>
      <c r="H42" s="31">
        <v>1</v>
      </c>
      <c r="I42" s="85"/>
      <c r="J42" s="31"/>
      <c r="K42" s="12">
        <v>1</v>
      </c>
      <c r="L42" s="9" t="s">
        <v>526</v>
      </c>
      <c r="M42" s="12">
        <f t="shared" ref="M42:M73" si="6">G42+J42</f>
        <v>360</v>
      </c>
      <c r="N42" s="39">
        <v>12155.61</v>
      </c>
      <c r="O42" s="32">
        <f t="shared" ref="O42:O73" si="7">N42/360*M42</f>
        <v>12155.609999999999</v>
      </c>
      <c r="P42" s="40">
        <v>23000</v>
      </c>
      <c r="Q42" s="33">
        <f t="shared" ref="Q42:Q73" si="8">P42/360*G42</f>
        <v>23000</v>
      </c>
      <c r="R42" s="10">
        <v>23000</v>
      </c>
      <c r="S42" s="10">
        <f t="shared" ref="S42:S73" si="9">R42/360*J42</f>
        <v>0</v>
      </c>
      <c r="T42" s="10">
        <f t="shared" ref="T42:T73" si="10">((P42*G42)+(R42*J42))/360</f>
        <v>23000</v>
      </c>
      <c r="U42" s="139">
        <f t="shared" si="5"/>
        <v>12157.219662629115</v>
      </c>
    </row>
    <row r="43" spans="1:21" s="41" customFormat="1" ht="24" customHeight="1" x14ac:dyDescent="0.25">
      <c r="A43" s="35" t="s">
        <v>327</v>
      </c>
      <c r="B43" s="36">
        <v>276382</v>
      </c>
      <c r="C43" s="37" t="s">
        <v>223</v>
      </c>
      <c r="D43" s="11" t="s">
        <v>60</v>
      </c>
      <c r="E43" s="7" t="s">
        <v>61</v>
      </c>
      <c r="F43" s="15">
        <v>100</v>
      </c>
      <c r="G43" s="31">
        <v>360</v>
      </c>
      <c r="H43" s="31">
        <v>2</v>
      </c>
      <c r="I43" s="85"/>
      <c r="J43" s="31"/>
      <c r="K43" s="12">
        <v>2</v>
      </c>
      <c r="L43" s="9" t="s">
        <v>506</v>
      </c>
      <c r="M43" s="12">
        <f t="shared" si="6"/>
        <v>360</v>
      </c>
      <c r="N43" s="39">
        <v>12155.61</v>
      </c>
      <c r="O43" s="32">
        <f t="shared" si="7"/>
        <v>12155.609999999999</v>
      </c>
      <c r="P43" s="40">
        <v>20000</v>
      </c>
      <c r="Q43" s="33">
        <f t="shared" si="8"/>
        <v>20000</v>
      </c>
      <c r="R43" s="10">
        <v>20000</v>
      </c>
      <c r="S43" s="10">
        <f t="shared" si="9"/>
        <v>0</v>
      </c>
      <c r="T43" s="10">
        <f t="shared" si="10"/>
        <v>20000</v>
      </c>
      <c r="U43" s="139">
        <f t="shared" si="5"/>
        <v>12157.219662629115</v>
      </c>
    </row>
    <row r="44" spans="1:21" s="41" customFormat="1" ht="25.5" x14ac:dyDescent="0.25">
      <c r="A44" s="35">
        <v>630</v>
      </c>
      <c r="B44" s="36">
        <v>1910030</v>
      </c>
      <c r="C44" s="37" t="s">
        <v>224</v>
      </c>
      <c r="D44" s="11" t="s">
        <v>62</v>
      </c>
      <c r="E44" s="7" t="s">
        <v>45</v>
      </c>
      <c r="F44" s="15">
        <v>98</v>
      </c>
      <c r="G44" s="31">
        <v>360</v>
      </c>
      <c r="H44" s="31">
        <v>1</v>
      </c>
      <c r="I44" s="85"/>
      <c r="J44" s="31"/>
      <c r="K44" s="12">
        <v>1</v>
      </c>
      <c r="L44" s="9" t="s">
        <v>427</v>
      </c>
      <c r="M44" s="12">
        <f t="shared" si="6"/>
        <v>360</v>
      </c>
      <c r="N44" s="39">
        <v>12155.61</v>
      </c>
      <c r="O44" s="32">
        <f t="shared" si="7"/>
        <v>12155.609999999999</v>
      </c>
      <c r="P44" s="40">
        <v>23000</v>
      </c>
      <c r="Q44" s="33">
        <f t="shared" si="8"/>
        <v>23000</v>
      </c>
      <c r="R44" s="10">
        <v>23000</v>
      </c>
      <c r="S44" s="10">
        <f t="shared" si="9"/>
        <v>0</v>
      </c>
      <c r="T44" s="10">
        <f t="shared" si="10"/>
        <v>23000</v>
      </c>
      <c r="U44" s="139">
        <f t="shared" si="5"/>
        <v>12157.219662629115</v>
      </c>
    </row>
    <row r="45" spans="1:21" s="41" customFormat="1" ht="25.5" x14ac:dyDescent="0.25">
      <c r="A45" s="35" t="s">
        <v>329</v>
      </c>
      <c r="B45" s="36">
        <v>9085874</v>
      </c>
      <c r="C45" s="37" t="s">
        <v>225</v>
      </c>
      <c r="D45" s="11" t="s">
        <v>63</v>
      </c>
      <c r="E45" s="7" t="s">
        <v>64</v>
      </c>
      <c r="F45" s="15"/>
      <c r="G45" s="31">
        <v>360</v>
      </c>
      <c r="H45" s="31">
        <v>1</v>
      </c>
      <c r="I45" s="85"/>
      <c r="J45" s="31"/>
      <c r="K45" s="12">
        <v>1</v>
      </c>
      <c r="L45" s="9" t="s">
        <v>442</v>
      </c>
      <c r="M45" s="12">
        <f t="shared" si="6"/>
        <v>360</v>
      </c>
      <c r="N45" s="39">
        <v>12155.61</v>
      </c>
      <c r="O45" s="32">
        <f t="shared" si="7"/>
        <v>12155.609999999999</v>
      </c>
      <c r="P45" s="40">
        <v>23000</v>
      </c>
      <c r="Q45" s="33">
        <f t="shared" si="8"/>
        <v>23000</v>
      </c>
      <c r="R45" s="10">
        <v>23000</v>
      </c>
      <c r="S45" s="10">
        <f t="shared" si="9"/>
        <v>0</v>
      </c>
      <c r="T45" s="10">
        <f t="shared" si="10"/>
        <v>23000</v>
      </c>
      <c r="U45" s="139">
        <f t="shared" si="5"/>
        <v>12157.219662629115</v>
      </c>
    </row>
    <row r="46" spans="1:21" s="41" customFormat="1" ht="25.5" x14ac:dyDescent="0.25">
      <c r="A46" s="35" t="s">
        <v>330</v>
      </c>
      <c r="B46" s="36">
        <v>1573643</v>
      </c>
      <c r="C46" s="37" t="s">
        <v>226</v>
      </c>
      <c r="D46" s="11" t="s">
        <v>65</v>
      </c>
      <c r="E46" s="7" t="s">
        <v>66</v>
      </c>
      <c r="F46" s="15">
        <v>100</v>
      </c>
      <c r="G46" s="31">
        <v>360</v>
      </c>
      <c r="H46" s="31">
        <v>1</v>
      </c>
      <c r="I46" s="85"/>
      <c r="J46" s="31"/>
      <c r="K46" s="12">
        <v>1</v>
      </c>
      <c r="L46" s="9" t="s">
        <v>426</v>
      </c>
      <c r="M46" s="12">
        <f t="shared" si="6"/>
        <v>360</v>
      </c>
      <c r="N46" s="39">
        <v>12155.61</v>
      </c>
      <c r="O46" s="32">
        <f t="shared" si="7"/>
        <v>12155.609999999999</v>
      </c>
      <c r="P46" s="40">
        <v>23000</v>
      </c>
      <c r="Q46" s="33">
        <f t="shared" si="8"/>
        <v>23000</v>
      </c>
      <c r="R46" s="10">
        <v>23000</v>
      </c>
      <c r="S46" s="10">
        <f t="shared" si="9"/>
        <v>0</v>
      </c>
      <c r="T46" s="10">
        <f t="shared" si="10"/>
        <v>23000</v>
      </c>
      <c r="U46" s="139">
        <f t="shared" si="5"/>
        <v>12157.219662629115</v>
      </c>
    </row>
    <row r="47" spans="1:21" s="41" customFormat="1" ht="25.5" x14ac:dyDescent="0.25">
      <c r="A47" s="47" t="s">
        <v>316</v>
      </c>
      <c r="B47" s="36">
        <v>1820362</v>
      </c>
      <c r="C47" s="37" t="s">
        <v>227</v>
      </c>
      <c r="D47" s="11" t="s">
        <v>67</v>
      </c>
      <c r="E47" s="7" t="s">
        <v>3</v>
      </c>
      <c r="F47" s="15">
        <v>100</v>
      </c>
      <c r="G47" s="31">
        <v>360</v>
      </c>
      <c r="H47" s="31">
        <v>1</v>
      </c>
      <c r="I47" s="85"/>
      <c r="J47" s="31"/>
      <c r="K47" s="12">
        <v>1</v>
      </c>
      <c r="L47" s="9" t="s">
        <v>524</v>
      </c>
      <c r="M47" s="12">
        <f t="shared" si="6"/>
        <v>360</v>
      </c>
      <c r="N47" s="39">
        <v>12155.61</v>
      </c>
      <c r="O47" s="32">
        <f t="shared" si="7"/>
        <v>12155.609999999999</v>
      </c>
      <c r="P47" s="40">
        <v>23000</v>
      </c>
      <c r="Q47" s="33">
        <f t="shared" si="8"/>
        <v>23000</v>
      </c>
      <c r="R47" s="10">
        <v>23000</v>
      </c>
      <c r="S47" s="10">
        <f t="shared" si="9"/>
        <v>0</v>
      </c>
      <c r="T47" s="10">
        <f t="shared" si="10"/>
        <v>23000</v>
      </c>
      <c r="U47" s="139">
        <f t="shared" si="5"/>
        <v>12157.219662629115</v>
      </c>
    </row>
    <row r="48" spans="1:21" s="41" customFormat="1" ht="25.5" x14ac:dyDescent="0.25">
      <c r="A48" s="47" t="s">
        <v>330</v>
      </c>
      <c r="B48" s="36">
        <v>9085753</v>
      </c>
      <c r="C48" s="37" t="s">
        <v>228</v>
      </c>
      <c r="D48" s="11" t="s">
        <v>69</v>
      </c>
      <c r="E48" s="7" t="s">
        <v>70</v>
      </c>
      <c r="F48" s="15">
        <v>100</v>
      </c>
      <c r="G48" s="31">
        <v>360</v>
      </c>
      <c r="H48" s="31">
        <v>2</v>
      </c>
      <c r="I48" s="85"/>
      <c r="J48" s="31"/>
      <c r="K48" s="12">
        <v>2</v>
      </c>
      <c r="L48" s="9" t="s">
        <v>471</v>
      </c>
      <c r="M48" s="12">
        <f t="shared" si="6"/>
        <v>360</v>
      </c>
      <c r="N48" s="39">
        <v>12155.61</v>
      </c>
      <c r="O48" s="32">
        <f t="shared" si="7"/>
        <v>12155.609999999999</v>
      </c>
      <c r="P48" s="40">
        <v>20000</v>
      </c>
      <c r="Q48" s="33">
        <f t="shared" si="8"/>
        <v>20000</v>
      </c>
      <c r="R48" s="10">
        <v>20000</v>
      </c>
      <c r="S48" s="10">
        <f t="shared" si="9"/>
        <v>0</v>
      </c>
      <c r="T48" s="10">
        <f t="shared" si="10"/>
        <v>20000</v>
      </c>
      <c r="U48" s="139">
        <f t="shared" si="5"/>
        <v>12157.219662629115</v>
      </c>
    </row>
    <row r="49" spans="1:21" s="41" customFormat="1" ht="38.25" x14ac:dyDescent="0.25">
      <c r="A49" s="35" t="s">
        <v>316</v>
      </c>
      <c r="B49" s="36">
        <v>620027</v>
      </c>
      <c r="C49" s="37" t="s">
        <v>229</v>
      </c>
      <c r="D49" s="11" t="s">
        <v>71</v>
      </c>
      <c r="E49" s="7" t="s">
        <v>38</v>
      </c>
      <c r="F49" s="15">
        <v>100</v>
      </c>
      <c r="G49" s="31">
        <v>360</v>
      </c>
      <c r="H49" s="31">
        <v>2</v>
      </c>
      <c r="I49" s="85"/>
      <c r="J49" s="31"/>
      <c r="K49" s="12">
        <v>2</v>
      </c>
      <c r="L49" s="9" t="s">
        <v>454</v>
      </c>
      <c r="M49" s="12">
        <f t="shared" si="6"/>
        <v>360</v>
      </c>
      <c r="N49" s="39">
        <v>12155.61</v>
      </c>
      <c r="O49" s="32">
        <f t="shared" si="7"/>
        <v>12155.609999999999</v>
      </c>
      <c r="P49" s="40">
        <v>20000</v>
      </c>
      <c r="Q49" s="33">
        <f t="shared" si="8"/>
        <v>20000</v>
      </c>
      <c r="R49" s="10">
        <v>20000</v>
      </c>
      <c r="S49" s="10">
        <f t="shared" si="9"/>
        <v>0</v>
      </c>
      <c r="T49" s="10">
        <f t="shared" si="10"/>
        <v>20000</v>
      </c>
      <c r="U49" s="139">
        <f t="shared" si="5"/>
        <v>12157.219662629115</v>
      </c>
    </row>
    <row r="50" spans="1:21" s="41" customFormat="1" ht="25.5" x14ac:dyDescent="0.25">
      <c r="A50" s="35" t="s">
        <v>321</v>
      </c>
      <c r="B50" s="36">
        <v>938163</v>
      </c>
      <c r="C50" s="37" t="s">
        <v>230</v>
      </c>
      <c r="D50" s="11" t="s">
        <v>72</v>
      </c>
      <c r="E50" s="7" t="s">
        <v>73</v>
      </c>
      <c r="F50" s="15">
        <v>100</v>
      </c>
      <c r="G50" s="31">
        <v>360</v>
      </c>
      <c r="H50" s="31">
        <v>3</v>
      </c>
      <c r="I50" s="85"/>
      <c r="J50" s="31"/>
      <c r="K50" s="12">
        <v>3</v>
      </c>
      <c r="L50" s="9" t="s">
        <v>509</v>
      </c>
      <c r="M50" s="12">
        <f t="shared" si="6"/>
        <v>360</v>
      </c>
      <c r="N50" s="39">
        <v>12155.61</v>
      </c>
      <c r="O50" s="32">
        <f t="shared" si="7"/>
        <v>12155.609999999999</v>
      </c>
      <c r="P50" s="40">
        <v>12500</v>
      </c>
      <c r="Q50" s="33">
        <f t="shared" si="8"/>
        <v>12500</v>
      </c>
      <c r="R50" s="10">
        <v>12500</v>
      </c>
      <c r="S50" s="10">
        <f t="shared" si="9"/>
        <v>0</v>
      </c>
      <c r="T50" s="10">
        <f t="shared" si="10"/>
        <v>12500</v>
      </c>
      <c r="U50" s="139">
        <f t="shared" si="5"/>
        <v>12157.219662629115</v>
      </c>
    </row>
    <row r="51" spans="1:21" s="41" customFormat="1" ht="38.25" x14ac:dyDescent="0.25">
      <c r="A51" s="47" t="s">
        <v>318</v>
      </c>
      <c r="B51" s="36">
        <v>3810073</v>
      </c>
      <c r="C51" s="37" t="s">
        <v>231</v>
      </c>
      <c r="D51" s="4" t="s">
        <v>74</v>
      </c>
      <c r="E51" s="17" t="s">
        <v>75</v>
      </c>
      <c r="F51" s="73">
        <v>100</v>
      </c>
      <c r="G51" s="66">
        <v>190</v>
      </c>
      <c r="H51" s="31">
        <v>2</v>
      </c>
      <c r="I51" s="9" t="s">
        <v>480</v>
      </c>
      <c r="J51" s="31">
        <v>170</v>
      </c>
      <c r="K51" s="12">
        <v>2</v>
      </c>
      <c r="L51" s="82" t="s">
        <v>573</v>
      </c>
      <c r="M51" s="12">
        <f t="shared" si="6"/>
        <v>360</v>
      </c>
      <c r="N51" s="39">
        <v>12155.61</v>
      </c>
      <c r="O51" s="32">
        <f t="shared" si="7"/>
        <v>12155.609999999999</v>
      </c>
      <c r="P51" s="40">
        <v>20000</v>
      </c>
      <c r="Q51" s="33">
        <f t="shared" si="8"/>
        <v>10555.555555555557</v>
      </c>
      <c r="R51" s="10">
        <v>20000</v>
      </c>
      <c r="S51" s="10">
        <f t="shared" si="9"/>
        <v>9444.4444444444453</v>
      </c>
      <c r="T51" s="10">
        <f t="shared" si="10"/>
        <v>20000</v>
      </c>
      <c r="U51" s="139">
        <f t="shared" si="5"/>
        <v>12157.219662629115</v>
      </c>
    </row>
    <row r="52" spans="1:21" s="41" customFormat="1" ht="25.5" x14ac:dyDescent="0.25">
      <c r="A52" s="47">
        <v>630</v>
      </c>
      <c r="B52" s="36">
        <v>7627821</v>
      </c>
      <c r="C52" s="37" t="s">
        <v>232</v>
      </c>
      <c r="D52" s="11" t="s">
        <v>76</v>
      </c>
      <c r="E52" s="7" t="s">
        <v>77</v>
      </c>
      <c r="F52" s="15">
        <v>100</v>
      </c>
      <c r="G52" s="31">
        <v>360</v>
      </c>
      <c r="H52" s="31">
        <v>1</v>
      </c>
      <c r="I52" s="85"/>
      <c r="J52" s="31"/>
      <c r="K52" s="12">
        <v>1</v>
      </c>
      <c r="L52" s="9" t="s">
        <v>428</v>
      </c>
      <c r="M52" s="12">
        <f t="shared" si="6"/>
        <v>360</v>
      </c>
      <c r="N52" s="39">
        <v>12155.61</v>
      </c>
      <c r="O52" s="32">
        <f t="shared" si="7"/>
        <v>12155.609999999999</v>
      </c>
      <c r="P52" s="40">
        <v>23000</v>
      </c>
      <c r="Q52" s="33">
        <f t="shared" si="8"/>
        <v>23000</v>
      </c>
      <c r="R52" s="10">
        <v>23000</v>
      </c>
      <c r="S52" s="10">
        <f t="shared" si="9"/>
        <v>0</v>
      </c>
      <c r="T52" s="10">
        <f t="shared" si="10"/>
        <v>23000</v>
      </c>
      <c r="U52" s="139">
        <f t="shared" si="5"/>
        <v>12157.219662629115</v>
      </c>
    </row>
    <row r="53" spans="1:21" s="41" customFormat="1" ht="21.75" customHeight="1" x14ac:dyDescent="0.25">
      <c r="A53" s="35" t="s">
        <v>332</v>
      </c>
      <c r="B53" s="36">
        <v>7100662</v>
      </c>
      <c r="C53" s="37" t="s">
        <v>233</v>
      </c>
      <c r="D53" s="11" t="s">
        <v>78</v>
      </c>
      <c r="E53" s="7" t="s">
        <v>79</v>
      </c>
      <c r="F53" s="15">
        <v>100</v>
      </c>
      <c r="G53" s="31">
        <v>360</v>
      </c>
      <c r="H53" s="31">
        <v>1</v>
      </c>
      <c r="I53" s="85"/>
      <c r="J53" s="31"/>
      <c r="K53" s="12">
        <v>1</v>
      </c>
      <c r="L53" s="9" t="s">
        <v>497</v>
      </c>
      <c r="M53" s="12">
        <f t="shared" si="6"/>
        <v>360</v>
      </c>
      <c r="N53" s="39">
        <v>12155.61</v>
      </c>
      <c r="O53" s="32">
        <f t="shared" si="7"/>
        <v>12155.609999999999</v>
      </c>
      <c r="P53" s="40">
        <v>23000</v>
      </c>
      <c r="Q53" s="33">
        <f t="shared" si="8"/>
        <v>23000</v>
      </c>
      <c r="R53" s="10">
        <v>23000</v>
      </c>
      <c r="S53" s="10">
        <f t="shared" si="9"/>
        <v>0</v>
      </c>
      <c r="T53" s="10">
        <f t="shared" si="10"/>
        <v>23000</v>
      </c>
      <c r="U53" s="139">
        <f t="shared" si="5"/>
        <v>12157.219662629115</v>
      </c>
    </row>
    <row r="54" spans="1:21" s="41" customFormat="1" ht="45" customHeight="1" x14ac:dyDescent="0.25">
      <c r="A54" s="47" t="s">
        <v>313</v>
      </c>
      <c r="B54" s="36">
        <v>473371</v>
      </c>
      <c r="C54" s="37" t="s">
        <v>234</v>
      </c>
      <c r="D54" s="11" t="s">
        <v>81</v>
      </c>
      <c r="E54" s="7" t="s">
        <v>82</v>
      </c>
      <c r="F54" s="15">
        <v>100</v>
      </c>
      <c r="G54" s="31">
        <v>360</v>
      </c>
      <c r="H54" s="31">
        <v>3</v>
      </c>
      <c r="I54" s="85"/>
      <c r="J54" s="31"/>
      <c r="K54" s="12">
        <v>3</v>
      </c>
      <c r="L54" s="9" t="s">
        <v>472</v>
      </c>
      <c r="M54" s="12">
        <f t="shared" si="6"/>
        <v>360</v>
      </c>
      <c r="N54" s="39">
        <v>12155.61</v>
      </c>
      <c r="O54" s="32">
        <f t="shared" si="7"/>
        <v>12155.609999999999</v>
      </c>
      <c r="P54" s="40">
        <v>12500</v>
      </c>
      <c r="Q54" s="33">
        <f t="shared" si="8"/>
        <v>12500</v>
      </c>
      <c r="R54" s="10">
        <v>12500</v>
      </c>
      <c r="S54" s="10">
        <f t="shared" si="9"/>
        <v>0</v>
      </c>
      <c r="T54" s="10">
        <f t="shared" si="10"/>
        <v>12500</v>
      </c>
      <c r="U54" s="139">
        <f t="shared" si="5"/>
        <v>12157.219662629115</v>
      </c>
    </row>
    <row r="55" spans="1:21" s="41" customFormat="1" ht="25.5" x14ac:dyDescent="0.25">
      <c r="A55" s="35" t="s">
        <v>334</v>
      </c>
      <c r="B55" s="36">
        <v>270109</v>
      </c>
      <c r="C55" s="37" t="s">
        <v>235</v>
      </c>
      <c r="D55" s="11" t="s">
        <v>83</v>
      </c>
      <c r="E55" s="7" t="s">
        <v>30</v>
      </c>
      <c r="F55" s="15">
        <v>100</v>
      </c>
      <c r="G55" s="31">
        <v>300</v>
      </c>
      <c r="H55" s="31">
        <v>2</v>
      </c>
      <c r="I55" s="9" t="s">
        <v>508</v>
      </c>
      <c r="J55" s="31">
        <v>60</v>
      </c>
      <c r="K55" s="12">
        <v>2</v>
      </c>
      <c r="L55" s="133" t="s">
        <v>574</v>
      </c>
      <c r="M55" s="12">
        <f t="shared" si="6"/>
        <v>360</v>
      </c>
      <c r="N55" s="39">
        <v>12155.61</v>
      </c>
      <c r="O55" s="32">
        <f t="shared" si="7"/>
        <v>12155.609999999999</v>
      </c>
      <c r="P55" s="40">
        <v>20000</v>
      </c>
      <c r="Q55" s="33">
        <f t="shared" si="8"/>
        <v>16666.666666666668</v>
      </c>
      <c r="R55" s="10">
        <v>20000</v>
      </c>
      <c r="S55" s="10">
        <f t="shared" si="9"/>
        <v>3333.3333333333335</v>
      </c>
      <c r="T55" s="10">
        <f t="shared" si="10"/>
        <v>20000</v>
      </c>
      <c r="U55" s="139">
        <f t="shared" si="5"/>
        <v>12157.219662629115</v>
      </c>
    </row>
    <row r="56" spans="1:21" s="41" customFormat="1" ht="25.5" x14ac:dyDescent="0.25">
      <c r="A56" s="35">
        <v>630</v>
      </c>
      <c r="B56" s="36">
        <v>9074597</v>
      </c>
      <c r="C56" s="37" t="s">
        <v>236</v>
      </c>
      <c r="D56" s="11" t="s">
        <v>84</v>
      </c>
      <c r="E56" s="7" t="s">
        <v>85</v>
      </c>
      <c r="F56" s="15"/>
      <c r="G56" s="31">
        <v>360</v>
      </c>
      <c r="H56" s="31">
        <v>1</v>
      </c>
      <c r="I56" s="85"/>
      <c r="J56" s="31"/>
      <c r="K56" s="12">
        <v>1</v>
      </c>
      <c r="L56" s="9" t="s">
        <v>439</v>
      </c>
      <c r="M56" s="12">
        <f t="shared" si="6"/>
        <v>360</v>
      </c>
      <c r="N56" s="39">
        <v>12155.61</v>
      </c>
      <c r="O56" s="32">
        <f t="shared" si="7"/>
        <v>12155.609999999999</v>
      </c>
      <c r="P56" s="40">
        <v>23000</v>
      </c>
      <c r="Q56" s="33">
        <f t="shared" si="8"/>
        <v>23000</v>
      </c>
      <c r="R56" s="10">
        <v>23000</v>
      </c>
      <c r="S56" s="10">
        <f t="shared" si="9"/>
        <v>0</v>
      </c>
      <c r="T56" s="10">
        <f t="shared" si="10"/>
        <v>23000</v>
      </c>
      <c r="U56" s="139">
        <f t="shared" si="5"/>
        <v>12157.219662629115</v>
      </c>
    </row>
    <row r="57" spans="1:21" s="41" customFormat="1" ht="25.5" x14ac:dyDescent="0.25">
      <c r="A57" s="47" t="s">
        <v>316</v>
      </c>
      <c r="B57" s="36">
        <v>9085765</v>
      </c>
      <c r="C57" s="37" t="s">
        <v>237</v>
      </c>
      <c r="D57" s="4" t="s">
        <v>86</v>
      </c>
      <c r="E57" s="7" t="s">
        <v>87</v>
      </c>
      <c r="F57" s="15">
        <v>100</v>
      </c>
      <c r="G57" s="31">
        <v>360</v>
      </c>
      <c r="H57" s="66">
        <v>2</v>
      </c>
      <c r="I57" s="85"/>
      <c r="J57" s="31"/>
      <c r="K57" s="67">
        <v>2</v>
      </c>
      <c r="L57" s="9" t="s">
        <v>460</v>
      </c>
      <c r="M57" s="12">
        <f t="shared" si="6"/>
        <v>360</v>
      </c>
      <c r="N57" s="39">
        <v>12155.61</v>
      </c>
      <c r="O57" s="32">
        <f t="shared" si="7"/>
        <v>12155.609999999999</v>
      </c>
      <c r="P57" s="40">
        <v>20000</v>
      </c>
      <c r="Q57" s="33">
        <f t="shared" si="8"/>
        <v>20000</v>
      </c>
      <c r="R57" s="75">
        <v>20000</v>
      </c>
      <c r="S57" s="10">
        <f t="shared" si="9"/>
        <v>0</v>
      </c>
      <c r="T57" s="10">
        <f t="shared" si="10"/>
        <v>20000</v>
      </c>
      <c r="U57" s="139">
        <f t="shared" si="5"/>
        <v>12157.219662629115</v>
      </c>
    </row>
    <row r="58" spans="1:21" s="41" customFormat="1" ht="23.25" customHeight="1" x14ac:dyDescent="0.25">
      <c r="A58" s="35" t="s">
        <v>324</v>
      </c>
      <c r="B58" s="36">
        <v>1820237</v>
      </c>
      <c r="C58" s="37" t="s">
        <v>238</v>
      </c>
      <c r="D58" s="11" t="s">
        <v>88</v>
      </c>
      <c r="E58" s="7" t="s">
        <v>89</v>
      </c>
      <c r="F58" s="15">
        <v>100</v>
      </c>
      <c r="G58" s="31">
        <v>360</v>
      </c>
      <c r="H58" s="31">
        <v>1</v>
      </c>
      <c r="I58" s="85"/>
      <c r="J58" s="31"/>
      <c r="K58" s="12">
        <v>1</v>
      </c>
      <c r="L58" s="9" t="s">
        <v>501</v>
      </c>
      <c r="M58" s="12">
        <f t="shared" si="6"/>
        <v>360</v>
      </c>
      <c r="N58" s="39">
        <v>12155.61</v>
      </c>
      <c r="O58" s="32">
        <f t="shared" si="7"/>
        <v>12155.609999999999</v>
      </c>
      <c r="P58" s="40">
        <v>23000</v>
      </c>
      <c r="Q58" s="33">
        <f t="shared" si="8"/>
        <v>23000</v>
      </c>
      <c r="R58" s="10">
        <v>23000</v>
      </c>
      <c r="S58" s="10">
        <f t="shared" si="9"/>
        <v>0</v>
      </c>
      <c r="T58" s="10">
        <f t="shared" si="10"/>
        <v>23000</v>
      </c>
      <c r="U58" s="139">
        <f t="shared" si="5"/>
        <v>12157.219662629115</v>
      </c>
    </row>
    <row r="59" spans="1:21" s="41" customFormat="1" ht="25.5" x14ac:dyDescent="0.25">
      <c r="A59" s="35">
        <v>630</v>
      </c>
      <c r="B59" s="36">
        <v>7185048</v>
      </c>
      <c r="C59" s="37" t="s">
        <v>239</v>
      </c>
      <c r="D59" s="11" t="s">
        <v>90</v>
      </c>
      <c r="E59" s="7" t="s">
        <v>68</v>
      </c>
      <c r="F59" s="15">
        <v>98</v>
      </c>
      <c r="G59" s="31">
        <v>360</v>
      </c>
      <c r="H59" s="31">
        <v>1</v>
      </c>
      <c r="I59" s="85"/>
      <c r="J59" s="31"/>
      <c r="K59" s="12">
        <v>1</v>
      </c>
      <c r="L59" s="9" t="s">
        <v>435</v>
      </c>
      <c r="M59" s="12">
        <f t="shared" si="6"/>
        <v>360</v>
      </c>
      <c r="N59" s="39">
        <v>12155.61</v>
      </c>
      <c r="O59" s="32">
        <f t="shared" si="7"/>
        <v>12155.609999999999</v>
      </c>
      <c r="P59" s="40">
        <v>23000</v>
      </c>
      <c r="Q59" s="33">
        <f t="shared" si="8"/>
        <v>23000</v>
      </c>
      <c r="R59" s="10">
        <v>23000</v>
      </c>
      <c r="S59" s="10">
        <f t="shared" si="9"/>
        <v>0</v>
      </c>
      <c r="T59" s="10">
        <f t="shared" si="10"/>
        <v>23000</v>
      </c>
      <c r="U59" s="139">
        <f t="shared" si="5"/>
        <v>12157.219662629115</v>
      </c>
    </row>
    <row r="60" spans="1:21" s="41" customFormat="1" ht="25.5" x14ac:dyDescent="0.25">
      <c r="A60" s="35" t="s">
        <v>313</v>
      </c>
      <c r="B60" s="36">
        <v>897468</v>
      </c>
      <c r="C60" s="37" t="s">
        <v>240</v>
      </c>
      <c r="D60" s="4" t="s">
        <v>91</v>
      </c>
      <c r="E60" s="17" t="s">
        <v>92</v>
      </c>
      <c r="F60" s="73">
        <v>100</v>
      </c>
      <c r="G60" s="66">
        <v>207</v>
      </c>
      <c r="H60" s="98">
        <v>1</v>
      </c>
      <c r="I60" s="9" t="s">
        <v>449</v>
      </c>
      <c r="J60" s="31">
        <v>153</v>
      </c>
      <c r="K60" s="99">
        <v>2</v>
      </c>
      <c r="L60" s="133" t="s">
        <v>575</v>
      </c>
      <c r="M60" s="12">
        <f t="shared" si="6"/>
        <v>360</v>
      </c>
      <c r="N60" s="39">
        <v>12155.61</v>
      </c>
      <c r="O60" s="32">
        <f t="shared" si="7"/>
        <v>12155.609999999999</v>
      </c>
      <c r="P60" s="40">
        <v>23000</v>
      </c>
      <c r="Q60" s="33">
        <f t="shared" si="8"/>
        <v>13225</v>
      </c>
      <c r="R60" s="10">
        <v>20000</v>
      </c>
      <c r="S60" s="10">
        <f t="shared" si="9"/>
        <v>8500</v>
      </c>
      <c r="T60" s="10">
        <f t="shared" si="10"/>
        <v>21725</v>
      </c>
      <c r="U60" s="139">
        <f t="shared" si="5"/>
        <v>12157.219662629115</v>
      </c>
    </row>
    <row r="61" spans="1:21" s="41" customFormat="1" ht="25.5" x14ac:dyDescent="0.25">
      <c r="A61" s="35" t="s">
        <v>316</v>
      </c>
      <c r="B61" s="36">
        <v>263341</v>
      </c>
      <c r="C61" s="37" t="s">
        <v>241</v>
      </c>
      <c r="D61" s="11" t="s">
        <v>93</v>
      </c>
      <c r="E61" s="7" t="s">
        <v>94</v>
      </c>
      <c r="F61" s="15">
        <v>100</v>
      </c>
      <c r="G61" s="31">
        <v>360</v>
      </c>
      <c r="H61" s="31">
        <v>2</v>
      </c>
      <c r="I61" s="85"/>
      <c r="J61" s="31"/>
      <c r="K61" s="12">
        <v>2</v>
      </c>
      <c r="L61" s="9" t="s">
        <v>477</v>
      </c>
      <c r="M61" s="12">
        <f t="shared" si="6"/>
        <v>360</v>
      </c>
      <c r="N61" s="39">
        <v>12155.61</v>
      </c>
      <c r="O61" s="32">
        <f t="shared" si="7"/>
        <v>12155.609999999999</v>
      </c>
      <c r="P61" s="40">
        <v>20000</v>
      </c>
      <c r="Q61" s="33">
        <f t="shared" si="8"/>
        <v>20000</v>
      </c>
      <c r="R61" s="10">
        <v>20000</v>
      </c>
      <c r="S61" s="10">
        <f t="shared" si="9"/>
        <v>0</v>
      </c>
      <c r="T61" s="10">
        <f t="shared" si="10"/>
        <v>20000</v>
      </c>
      <c r="U61" s="139">
        <f t="shared" si="5"/>
        <v>12157.219662629115</v>
      </c>
    </row>
    <row r="62" spans="1:21" s="41" customFormat="1" ht="38.25" x14ac:dyDescent="0.25">
      <c r="A62" s="47"/>
      <c r="B62" s="36">
        <v>271194</v>
      </c>
      <c r="C62" s="49" t="s">
        <v>413</v>
      </c>
      <c r="D62" s="4" t="s">
        <v>342</v>
      </c>
      <c r="E62" s="17" t="s">
        <v>45</v>
      </c>
      <c r="F62" s="73">
        <v>100</v>
      </c>
      <c r="G62" s="66">
        <v>197</v>
      </c>
      <c r="H62" s="31">
        <v>3</v>
      </c>
      <c r="I62" s="9" t="s">
        <v>474</v>
      </c>
      <c r="J62" s="31">
        <v>163</v>
      </c>
      <c r="K62" s="12">
        <v>2</v>
      </c>
      <c r="L62" s="136" t="s">
        <v>619</v>
      </c>
      <c r="M62" s="12">
        <f t="shared" si="6"/>
        <v>360</v>
      </c>
      <c r="N62" s="39">
        <v>12155.61</v>
      </c>
      <c r="O62" s="32">
        <f t="shared" si="7"/>
        <v>12155.609999999999</v>
      </c>
      <c r="P62" s="40">
        <v>12500</v>
      </c>
      <c r="Q62" s="33">
        <f t="shared" si="8"/>
        <v>6840.2777777777774</v>
      </c>
      <c r="R62" s="10">
        <v>20000</v>
      </c>
      <c r="S62" s="10">
        <f t="shared" si="9"/>
        <v>9055.5555555555566</v>
      </c>
      <c r="T62" s="10">
        <f t="shared" si="10"/>
        <v>15895.833333333334</v>
      </c>
      <c r="U62" s="139">
        <f t="shared" si="5"/>
        <v>12157.219662629115</v>
      </c>
    </row>
    <row r="63" spans="1:21" s="41" customFormat="1" ht="25.5" x14ac:dyDescent="0.25">
      <c r="A63" s="35" t="s">
        <v>332</v>
      </c>
      <c r="B63" s="36">
        <v>74695</v>
      </c>
      <c r="C63" s="37" t="s">
        <v>242</v>
      </c>
      <c r="D63" s="7" t="s">
        <v>95</v>
      </c>
      <c r="E63" s="7" t="s">
        <v>34</v>
      </c>
      <c r="F63" s="15">
        <v>97</v>
      </c>
      <c r="G63" s="31">
        <v>360</v>
      </c>
      <c r="H63" s="31">
        <v>2</v>
      </c>
      <c r="I63" s="85"/>
      <c r="J63" s="31"/>
      <c r="K63" s="12">
        <v>2</v>
      </c>
      <c r="L63" s="9" t="s">
        <v>514</v>
      </c>
      <c r="M63" s="12">
        <f t="shared" si="6"/>
        <v>360</v>
      </c>
      <c r="N63" s="39">
        <v>12155.61</v>
      </c>
      <c r="O63" s="32">
        <f t="shared" si="7"/>
        <v>12155.609999999999</v>
      </c>
      <c r="P63" s="40">
        <v>20000</v>
      </c>
      <c r="Q63" s="33">
        <f t="shared" si="8"/>
        <v>20000</v>
      </c>
      <c r="R63" s="10">
        <v>20000</v>
      </c>
      <c r="S63" s="10">
        <f t="shared" si="9"/>
        <v>0</v>
      </c>
      <c r="T63" s="10">
        <f t="shared" si="10"/>
        <v>20000</v>
      </c>
      <c r="U63" s="139">
        <f t="shared" si="5"/>
        <v>12157.219662629115</v>
      </c>
    </row>
    <row r="64" spans="1:21" s="41" customFormat="1" ht="25.5" x14ac:dyDescent="0.25">
      <c r="A64" s="35" t="s">
        <v>313</v>
      </c>
      <c r="B64" s="36">
        <v>263348</v>
      </c>
      <c r="C64" s="37" t="s">
        <v>243</v>
      </c>
      <c r="D64" s="11" t="s">
        <v>96</v>
      </c>
      <c r="E64" s="7" t="s">
        <v>41</v>
      </c>
      <c r="F64" s="15">
        <v>100</v>
      </c>
      <c r="G64" s="31">
        <v>360</v>
      </c>
      <c r="H64" s="31">
        <v>1</v>
      </c>
      <c r="I64" s="85"/>
      <c r="J64" s="31"/>
      <c r="K64" s="12">
        <v>1</v>
      </c>
      <c r="L64" s="9" t="s">
        <v>533</v>
      </c>
      <c r="M64" s="12">
        <f t="shared" si="6"/>
        <v>360</v>
      </c>
      <c r="N64" s="39">
        <v>12155.61</v>
      </c>
      <c r="O64" s="32">
        <f t="shared" si="7"/>
        <v>12155.609999999999</v>
      </c>
      <c r="P64" s="40">
        <v>23000</v>
      </c>
      <c r="Q64" s="33">
        <f t="shared" si="8"/>
        <v>23000</v>
      </c>
      <c r="R64" s="10">
        <v>23000</v>
      </c>
      <c r="S64" s="10">
        <f t="shared" si="9"/>
        <v>0</v>
      </c>
      <c r="T64" s="10">
        <f t="shared" si="10"/>
        <v>23000</v>
      </c>
      <c r="U64" s="139">
        <f t="shared" si="5"/>
        <v>12157.219662629115</v>
      </c>
    </row>
    <row r="65" spans="1:21" s="41" customFormat="1" ht="24" customHeight="1" x14ac:dyDescent="0.25">
      <c r="A65" s="47" t="s">
        <v>335</v>
      </c>
      <c r="B65" s="36">
        <v>7617813</v>
      </c>
      <c r="C65" s="37" t="s">
        <v>244</v>
      </c>
      <c r="D65" s="4" t="s">
        <v>97</v>
      </c>
      <c r="E65" s="17" t="s">
        <v>98</v>
      </c>
      <c r="F65" s="73">
        <v>100</v>
      </c>
      <c r="G65" s="66">
        <v>46</v>
      </c>
      <c r="H65" s="31">
        <v>3</v>
      </c>
      <c r="I65" s="9" t="s">
        <v>516</v>
      </c>
      <c r="J65" s="31">
        <v>314</v>
      </c>
      <c r="K65" s="12">
        <v>2</v>
      </c>
      <c r="L65" s="133" t="s">
        <v>576</v>
      </c>
      <c r="M65" s="12">
        <f t="shared" si="6"/>
        <v>360</v>
      </c>
      <c r="N65" s="39">
        <v>12155.61</v>
      </c>
      <c r="O65" s="32">
        <f t="shared" si="7"/>
        <v>12155.609999999999</v>
      </c>
      <c r="P65" s="40">
        <v>12500</v>
      </c>
      <c r="Q65" s="33">
        <f t="shared" si="8"/>
        <v>1597.2222222222222</v>
      </c>
      <c r="R65" s="10">
        <v>20000</v>
      </c>
      <c r="S65" s="10">
        <f t="shared" si="9"/>
        <v>17444.444444444445</v>
      </c>
      <c r="T65" s="10">
        <f t="shared" si="10"/>
        <v>19041.666666666668</v>
      </c>
      <c r="U65" s="139">
        <f t="shared" si="5"/>
        <v>12157.219662629115</v>
      </c>
    </row>
    <row r="66" spans="1:21" s="41" customFormat="1" ht="25.5" x14ac:dyDescent="0.25">
      <c r="A66" s="35">
        <v>630</v>
      </c>
      <c r="B66" s="36">
        <v>9085382</v>
      </c>
      <c r="C66" s="37" t="s">
        <v>245</v>
      </c>
      <c r="D66" s="11" t="s">
        <v>99</v>
      </c>
      <c r="E66" s="7" t="s">
        <v>100</v>
      </c>
      <c r="F66" s="15">
        <v>100</v>
      </c>
      <c r="G66" s="31">
        <v>360</v>
      </c>
      <c r="H66" s="31">
        <v>1</v>
      </c>
      <c r="I66" s="85"/>
      <c r="J66" s="31"/>
      <c r="K66" s="12">
        <v>1</v>
      </c>
      <c r="L66" s="9" t="s">
        <v>434</v>
      </c>
      <c r="M66" s="12">
        <f t="shared" si="6"/>
        <v>360</v>
      </c>
      <c r="N66" s="39">
        <v>12155.61</v>
      </c>
      <c r="O66" s="32">
        <f t="shared" si="7"/>
        <v>12155.609999999999</v>
      </c>
      <c r="P66" s="40">
        <v>23000</v>
      </c>
      <c r="Q66" s="33">
        <f t="shared" si="8"/>
        <v>23000</v>
      </c>
      <c r="R66" s="10">
        <v>23000</v>
      </c>
      <c r="S66" s="10">
        <f t="shared" si="9"/>
        <v>0</v>
      </c>
      <c r="T66" s="10">
        <f t="shared" si="10"/>
        <v>23000</v>
      </c>
      <c r="U66" s="139">
        <f t="shared" si="5"/>
        <v>12157.219662629115</v>
      </c>
    </row>
    <row r="67" spans="1:21" s="41" customFormat="1" ht="25.5" x14ac:dyDescent="0.25">
      <c r="A67" s="35" t="s">
        <v>336</v>
      </c>
      <c r="B67" s="36">
        <v>7499650</v>
      </c>
      <c r="C67" s="37" t="s">
        <v>246</v>
      </c>
      <c r="D67" s="4" t="s">
        <v>101</v>
      </c>
      <c r="E67" s="7" t="s">
        <v>47</v>
      </c>
      <c r="F67" s="15">
        <v>100</v>
      </c>
      <c r="G67" s="31">
        <v>180</v>
      </c>
      <c r="H67" s="98">
        <v>2</v>
      </c>
      <c r="I67" s="9" t="s">
        <v>577</v>
      </c>
      <c r="J67" s="31">
        <v>180</v>
      </c>
      <c r="K67" s="99">
        <v>3</v>
      </c>
      <c r="L67" s="9" t="s">
        <v>510</v>
      </c>
      <c r="M67" s="12">
        <f t="shared" si="6"/>
        <v>360</v>
      </c>
      <c r="N67" s="39">
        <v>12155.61</v>
      </c>
      <c r="O67" s="32">
        <f t="shared" si="7"/>
        <v>12155.609999999999</v>
      </c>
      <c r="P67" s="40">
        <v>20000</v>
      </c>
      <c r="Q67" s="33">
        <f t="shared" si="8"/>
        <v>10000</v>
      </c>
      <c r="R67" s="75">
        <v>12500</v>
      </c>
      <c r="S67" s="10">
        <f t="shared" si="9"/>
        <v>6250</v>
      </c>
      <c r="T67" s="10">
        <f t="shared" si="10"/>
        <v>16250</v>
      </c>
      <c r="U67" s="139">
        <f t="shared" si="5"/>
        <v>12157.219662629115</v>
      </c>
    </row>
    <row r="68" spans="1:21" s="41" customFormat="1" ht="25.5" x14ac:dyDescent="0.25">
      <c r="A68" s="47" t="s">
        <v>316</v>
      </c>
      <c r="B68" s="36">
        <v>898992</v>
      </c>
      <c r="C68" s="37" t="s">
        <v>247</v>
      </c>
      <c r="D68" s="4" t="s">
        <v>102</v>
      </c>
      <c r="E68" s="7" t="s">
        <v>70</v>
      </c>
      <c r="F68" s="15">
        <v>100</v>
      </c>
      <c r="G68" s="66">
        <v>214</v>
      </c>
      <c r="H68" s="31">
        <v>3</v>
      </c>
      <c r="I68" s="9" t="s">
        <v>475</v>
      </c>
      <c r="J68" s="31">
        <v>146</v>
      </c>
      <c r="K68" s="12">
        <v>1</v>
      </c>
      <c r="L68" s="133" t="s">
        <v>578</v>
      </c>
      <c r="M68" s="12">
        <f t="shared" si="6"/>
        <v>360</v>
      </c>
      <c r="N68" s="39">
        <v>12155.61</v>
      </c>
      <c r="O68" s="32">
        <f t="shared" si="7"/>
        <v>12155.609999999999</v>
      </c>
      <c r="P68" s="40">
        <v>12500</v>
      </c>
      <c r="Q68" s="33">
        <f t="shared" si="8"/>
        <v>7430.5555555555557</v>
      </c>
      <c r="R68" s="10">
        <v>23000</v>
      </c>
      <c r="S68" s="10">
        <f t="shared" si="9"/>
        <v>9327.7777777777774</v>
      </c>
      <c r="T68" s="10">
        <f t="shared" si="10"/>
        <v>16758.333333333332</v>
      </c>
      <c r="U68" s="139">
        <f t="shared" si="5"/>
        <v>12157.219662629115</v>
      </c>
    </row>
    <row r="69" spans="1:21" s="41" customFormat="1" ht="24" customHeight="1" x14ac:dyDescent="0.25">
      <c r="A69" s="47"/>
      <c r="B69" s="36"/>
      <c r="C69" s="37"/>
      <c r="D69" s="4" t="s">
        <v>625</v>
      </c>
      <c r="E69" s="17" t="s">
        <v>626</v>
      </c>
      <c r="F69" s="73"/>
      <c r="G69" s="66">
        <v>106</v>
      </c>
      <c r="H69" s="66">
        <v>3</v>
      </c>
      <c r="I69" s="80" t="s">
        <v>631</v>
      </c>
      <c r="J69" s="66">
        <v>170</v>
      </c>
      <c r="K69" s="67">
        <v>2</v>
      </c>
      <c r="L69" s="83" t="s">
        <v>630</v>
      </c>
      <c r="M69" s="95">
        <f t="shared" si="6"/>
        <v>276</v>
      </c>
      <c r="N69" s="39">
        <v>12155.61</v>
      </c>
      <c r="O69" s="32">
        <f t="shared" si="7"/>
        <v>9319.3009999999995</v>
      </c>
      <c r="P69" s="74">
        <v>12500</v>
      </c>
      <c r="Q69" s="33">
        <f t="shared" si="8"/>
        <v>3680.5555555555557</v>
      </c>
      <c r="R69" s="75">
        <v>20000</v>
      </c>
      <c r="S69" s="75">
        <f t="shared" si="9"/>
        <v>9444.4444444444453</v>
      </c>
      <c r="T69" s="10">
        <f t="shared" si="10"/>
        <v>13125</v>
      </c>
      <c r="U69" s="139">
        <f t="shared" si="5"/>
        <v>9320.5350746823206</v>
      </c>
    </row>
    <row r="70" spans="1:21" s="41" customFormat="1" ht="38.25" x14ac:dyDescent="0.25">
      <c r="A70" s="35" t="s">
        <v>337</v>
      </c>
      <c r="B70" s="36">
        <v>1820503</v>
      </c>
      <c r="C70" s="37" t="s">
        <v>248</v>
      </c>
      <c r="D70" s="4" t="s">
        <v>103</v>
      </c>
      <c r="E70" s="17" t="s">
        <v>82</v>
      </c>
      <c r="F70" s="73">
        <v>100</v>
      </c>
      <c r="G70" s="66">
        <v>190</v>
      </c>
      <c r="H70" s="31">
        <v>2</v>
      </c>
      <c r="I70" s="9" t="s">
        <v>456</v>
      </c>
      <c r="J70" s="31">
        <v>170</v>
      </c>
      <c r="K70" s="12">
        <v>2</v>
      </c>
      <c r="L70" s="9" t="s">
        <v>579</v>
      </c>
      <c r="M70" s="12">
        <f t="shared" si="6"/>
        <v>360</v>
      </c>
      <c r="N70" s="39">
        <v>12155.61</v>
      </c>
      <c r="O70" s="32">
        <f t="shared" si="7"/>
        <v>12155.609999999999</v>
      </c>
      <c r="P70" s="40">
        <v>20000</v>
      </c>
      <c r="Q70" s="33">
        <f t="shared" si="8"/>
        <v>10555.555555555557</v>
      </c>
      <c r="R70" s="10">
        <v>20000</v>
      </c>
      <c r="S70" s="10">
        <f t="shared" si="9"/>
        <v>9444.4444444444453</v>
      </c>
      <c r="T70" s="10">
        <f t="shared" si="10"/>
        <v>20000</v>
      </c>
      <c r="U70" s="139">
        <f t="shared" si="5"/>
        <v>12157.219662629115</v>
      </c>
    </row>
    <row r="71" spans="1:21" s="41" customFormat="1" ht="24" customHeight="1" x14ac:dyDescent="0.25">
      <c r="A71" s="35">
        <v>630</v>
      </c>
      <c r="B71" s="36">
        <v>9083693</v>
      </c>
      <c r="C71" s="37" t="s">
        <v>249</v>
      </c>
      <c r="D71" s="7" t="s">
        <v>104</v>
      </c>
      <c r="E71" s="7" t="s">
        <v>105</v>
      </c>
      <c r="F71" s="15">
        <v>100</v>
      </c>
      <c r="G71" s="31">
        <v>360</v>
      </c>
      <c r="H71" s="31">
        <v>1</v>
      </c>
      <c r="I71" s="85"/>
      <c r="J71" s="31"/>
      <c r="K71" s="12">
        <v>1</v>
      </c>
      <c r="L71" s="9" t="s">
        <v>420</v>
      </c>
      <c r="M71" s="12">
        <f t="shared" si="6"/>
        <v>360</v>
      </c>
      <c r="N71" s="39">
        <v>12155.61</v>
      </c>
      <c r="O71" s="32">
        <f t="shared" si="7"/>
        <v>12155.609999999999</v>
      </c>
      <c r="P71" s="40">
        <v>23000</v>
      </c>
      <c r="Q71" s="33">
        <f t="shared" si="8"/>
        <v>23000</v>
      </c>
      <c r="R71" s="10">
        <v>23000</v>
      </c>
      <c r="S71" s="10">
        <f t="shared" si="9"/>
        <v>0</v>
      </c>
      <c r="T71" s="10">
        <f t="shared" si="10"/>
        <v>23000</v>
      </c>
      <c r="U71" s="139">
        <f t="shared" si="5"/>
        <v>12157.219662629115</v>
      </c>
    </row>
    <row r="72" spans="1:21" s="41" customFormat="1" ht="24" customHeight="1" x14ac:dyDescent="0.25">
      <c r="A72" s="35">
        <v>630</v>
      </c>
      <c r="B72" s="36">
        <v>9084165</v>
      </c>
      <c r="C72" s="37" t="s">
        <v>250</v>
      </c>
      <c r="D72" s="17" t="s">
        <v>106</v>
      </c>
      <c r="E72" s="17" t="s">
        <v>107</v>
      </c>
      <c r="F72" s="73">
        <v>100</v>
      </c>
      <c r="G72" s="66">
        <v>214</v>
      </c>
      <c r="H72" s="31">
        <v>1</v>
      </c>
      <c r="I72" s="88" t="s">
        <v>420</v>
      </c>
      <c r="J72" s="31">
        <v>146</v>
      </c>
      <c r="K72" s="12">
        <v>1</v>
      </c>
      <c r="L72" s="84" t="s">
        <v>544</v>
      </c>
      <c r="M72" s="12">
        <f t="shared" si="6"/>
        <v>360</v>
      </c>
      <c r="N72" s="39">
        <v>12155.61</v>
      </c>
      <c r="O72" s="32">
        <f t="shared" si="7"/>
        <v>12155.609999999999</v>
      </c>
      <c r="P72" s="40">
        <v>23000</v>
      </c>
      <c r="Q72" s="33">
        <f t="shared" si="8"/>
        <v>13672.222222222221</v>
      </c>
      <c r="R72" s="10"/>
      <c r="S72" s="10">
        <f t="shared" si="9"/>
        <v>0</v>
      </c>
      <c r="T72" s="10">
        <f t="shared" si="10"/>
        <v>13672.222222222223</v>
      </c>
      <c r="U72" s="139">
        <f t="shared" si="5"/>
        <v>12157.219662629115</v>
      </c>
    </row>
    <row r="73" spans="1:21" s="41" customFormat="1" ht="23.25" customHeight="1" x14ac:dyDescent="0.25">
      <c r="A73" s="35" t="s">
        <v>316</v>
      </c>
      <c r="B73" s="36">
        <v>9085452</v>
      </c>
      <c r="C73" s="37" t="s">
        <v>251</v>
      </c>
      <c r="D73" s="7" t="s">
        <v>108</v>
      </c>
      <c r="E73" s="7" t="s">
        <v>109</v>
      </c>
      <c r="F73" s="15">
        <v>100</v>
      </c>
      <c r="G73" s="31">
        <v>360</v>
      </c>
      <c r="H73" s="31">
        <v>1</v>
      </c>
      <c r="I73" s="85"/>
      <c r="J73" s="31"/>
      <c r="K73" s="12">
        <v>1</v>
      </c>
      <c r="L73" s="9" t="s">
        <v>507</v>
      </c>
      <c r="M73" s="12">
        <f t="shared" si="6"/>
        <v>360</v>
      </c>
      <c r="N73" s="39">
        <v>12155.61</v>
      </c>
      <c r="O73" s="32">
        <f t="shared" si="7"/>
        <v>12155.609999999999</v>
      </c>
      <c r="P73" s="40">
        <v>23000</v>
      </c>
      <c r="Q73" s="33">
        <f t="shared" si="8"/>
        <v>23000</v>
      </c>
      <c r="R73" s="10">
        <v>23000</v>
      </c>
      <c r="S73" s="10">
        <f t="shared" si="9"/>
        <v>0</v>
      </c>
      <c r="T73" s="10">
        <f t="shared" si="10"/>
        <v>23000</v>
      </c>
      <c r="U73" s="139">
        <f t="shared" si="5"/>
        <v>12157.219662629115</v>
      </c>
    </row>
    <row r="74" spans="1:21" s="41" customFormat="1" ht="25.5" x14ac:dyDescent="0.25">
      <c r="A74" s="35"/>
      <c r="B74" s="36">
        <v>1844333</v>
      </c>
      <c r="C74" s="37" t="s">
        <v>309</v>
      </c>
      <c r="D74" s="7" t="s">
        <v>308</v>
      </c>
      <c r="E74" s="7" t="s">
        <v>184</v>
      </c>
      <c r="F74" s="15">
        <v>100</v>
      </c>
      <c r="G74" s="31">
        <v>360</v>
      </c>
      <c r="H74" s="31">
        <v>2</v>
      </c>
      <c r="I74" s="85"/>
      <c r="J74" s="31"/>
      <c r="K74" s="12">
        <v>2</v>
      </c>
      <c r="L74" s="9" t="s">
        <v>466</v>
      </c>
      <c r="M74" s="12">
        <f t="shared" ref="M74:M105" si="11">G74+J74</f>
        <v>360</v>
      </c>
      <c r="N74" s="39">
        <v>12155.61</v>
      </c>
      <c r="O74" s="32">
        <f t="shared" ref="O74:O105" si="12">N74/360*M74</f>
        <v>12155.609999999999</v>
      </c>
      <c r="P74" s="40">
        <v>20000</v>
      </c>
      <c r="Q74" s="33">
        <f t="shared" ref="Q74:Q105" si="13">P74/360*G74</f>
        <v>20000</v>
      </c>
      <c r="R74" s="10">
        <v>20000</v>
      </c>
      <c r="S74" s="10">
        <f t="shared" ref="S74:S105" si="14">R74/360*J74</f>
        <v>0</v>
      </c>
      <c r="T74" s="10">
        <f t="shared" ref="T74:T105" si="15">((P74*G74)+(R74*J74))/360</f>
        <v>20000</v>
      </c>
      <c r="U74" s="139">
        <f t="shared" si="5"/>
        <v>12157.219662629115</v>
      </c>
    </row>
    <row r="75" spans="1:21" s="41" customFormat="1" ht="25.5" x14ac:dyDescent="0.25">
      <c r="A75" s="35" t="s">
        <v>312</v>
      </c>
      <c r="B75" s="36">
        <v>1915714</v>
      </c>
      <c r="C75" s="37" t="s">
        <v>252</v>
      </c>
      <c r="D75" s="11" t="s">
        <v>110</v>
      </c>
      <c r="E75" s="7" t="s">
        <v>14</v>
      </c>
      <c r="F75" s="15">
        <v>100</v>
      </c>
      <c r="G75" s="31">
        <v>360</v>
      </c>
      <c r="H75" s="31">
        <v>1</v>
      </c>
      <c r="I75" s="85"/>
      <c r="J75" s="31"/>
      <c r="K75" s="12">
        <v>1</v>
      </c>
      <c r="L75" s="9" t="s">
        <v>538</v>
      </c>
      <c r="M75" s="12">
        <f t="shared" si="11"/>
        <v>360</v>
      </c>
      <c r="N75" s="39">
        <v>12155.61</v>
      </c>
      <c r="O75" s="32">
        <f t="shared" si="12"/>
        <v>12155.609999999999</v>
      </c>
      <c r="P75" s="40">
        <v>23000</v>
      </c>
      <c r="Q75" s="33">
        <f t="shared" si="13"/>
        <v>23000</v>
      </c>
      <c r="R75" s="10">
        <v>23000</v>
      </c>
      <c r="S75" s="10">
        <f t="shared" si="14"/>
        <v>0</v>
      </c>
      <c r="T75" s="10">
        <f t="shared" si="15"/>
        <v>23000</v>
      </c>
      <c r="U75" s="139">
        <f t="shared" ref="U75:U138" si="16">(1817774.5/53828)*M75</f>
        <v>12157.219662629115</v>
      </c>
    </row>
    <row r="76" spans="1:21" s="41" customFormat="1" ht="25.5" x14ac:dyDescent="0.25">
      <c r="A76" s="35" t="s">
        <v>319</v>
      </c>
      <c r="B76" s="36">
        <v>1454586</v>
      </c>
      <c r="C76" s="42" t="s">
        <v>253</v>
      </c>
      <c r="D76" s="11" t="s">
        <v>111</v>
      </c>
      <c r="E76" s="7" t="s">
        <v>112</v>
      </c>
      <c r="F76" s="15" t="s">
        <v>670</v>
      </c>
      <c r="G76" s="31">
        <v>360</v>
      </c>
      <c r="H76" s="31">
        <v>1</v>
      </c>
      <c r="I76" s="85"/>
      <c r="J76" s="31"/>
      <c r="K76" s="12">
        <v>1</v>
      </c>
      <c r="L76" s="9" t="s">
        <v>532</v>
      </c>
      <c r="M76" s="12">
        <f t="shared" si="11"/>
        <v>360</v>
      </c>
      <c r="N76" s="39">
        <v>12155.61</v>
      </c>
      <c r="O76" s="32">
        <f t="shared" si="12"/>
        <v>12155.609999999999</v>
      </c>
      <c r="P76" s="40">
        <v>23000</v>
      </c>
      <c r="Q76" s="33">
        <f t="shared" si="13"/>
        <v>23000</v>
      </c>
      <c r="R76" s="10">
        <v>23000</v>
      </c>
      <c r="S76" s="10">
        <f t="shared" si="14"/>
        <v>0</v>
      </c>
      <c r="T76" s="10">
        <f t="shared" si="15"/>
        <v>23000</v>
      </c>
      <c r="U76" s="139">
        <f t="shared" si="16"/>
        <v>12157.219662629115</v>
      </c>
    </row>
    <row r="77" spans="1:21" s="41" customFormat="1" ht="45.75" customHeight="1" x14ac:dyDescent="0.25">
      <c r="A77" s="35"/>
      <c r="B77" s="36">
        <v>100670</v>
      </c>
      <c r="C77" s="42" t="s">
        <v>403</v>
      </c>
      <c r="D77" s="4" t="s">
        <v>347</v>
      </c>
      <c r="E77" s="17" t="s">
        <v>82</v>
      </c>
      <c r="F77" s="73">
        <v>100</v>
      </c>
      <c r="G77" s="66">
        <v>190</v>
      </c>
      <c r="H77" s="31">
        <v>2</v>
      </c>
      <c r="I77" s="85" t="s">
        <v>451</v>
      </c>
      <c r="J77" s="31">
        <v>170</v>
      </c>
      <c r="K77" s="12">
        <v>2</v>
      </c>
      <c r="L77" s="9" t="s">
        <v>580</v>
      </c>
      <c r="M77" s="12">
        <f t="shared" si="11"/>
        <v>360</v>
      </c>
      <c r="N77" s="39">
        <v>12155.61</v>
      </c>
      <c r="O77" s="32">
        <f t="shared" si="12"/>
        <v>12155.609999999999</v>
      </c>
      <c r="P77" s="40">
        <v>20000</v>
      </c>
      <c r="Q77" s="33">
        <f t="shared" si="13"/>
        <v>10555.555555555557</v>
      </c>
      <c r="R77" s="10">
        <v>20000</v>
      </c>
      <c r="S77" s="10">
        <f t="shared" si="14"/>
        <v>9444.4444444444453</v>
      </c>
      <c r="T77" s="10">
        <f t="shared" si="15"/>
        <v>20000</v>
      </c>
      <c r="U77" s="139">
        <f t="shared" si="16"/>
        <v>12157.219662629115</v>
      </c>
    </row>
    <row r="78" spans="1:21" s="41" customFormat="1" ht="30" customHeight="1" x14ac:dyDescent="0.25">
      <c r="A78" s="47"/>
      <c r="B78" s="36"/>
      <c r="C78" s="37"/>
      <c r="D78" s="4" t="s">
        <v>623</v>
      </c>
      <c r="E78" s="17" t="s">
        <v>7</v>
      </c>
      <c r="F78" s="73">
        <v>98</v>
      </c>
      <c r="G78" s="66"/>
      <c r="H78" s="66">
        <v>3</v>
      </c>
      <c r="I78" s="89"/>
      <c r="J78" s="66">
        <v>332</v>
      </c>
      <c r="K78" s="67">
        <v>3</v>
      </c>
      <c r="L78" s="80" t="s">
        <v>624</v>
      </c>
      <c r="M78" s="95">
        <f t="shared" si="11"/>
        <v>332</v>
      </c>
      <c r="N78" s="39">
        <v>12155.61</v>
      </c>
      <c r="O78" s="32">
        <f t="shared" si="12"/>
        <v>11210.173666666666</v>
      </c>
      <c r="P78" s="74"/>
      <c r="Q78" s="33">
        <f t="shared" si="13"/>
        <v>0</v>
      </c>
      <c r="R78" s="75">
        <v>12500</v>
      </c>
      <c r="S78" s="75">
        <f t="shared" si="14"/>
        <v>11527.777777777777</v>
      </c>
      <c r="T78" s="10">
        <f t="shared" si="15"/>
        <v>11527.777777777777</v>
      </c>
      <c r="U78" s="139">
        <f t="shared" si="16"/>
        <v>11211.658133313516</v>
      </c>
    </row>
    <row r="79" spans="1:21" s="41" customFormat="1" ht="24" customHeight="1" x14ac:dyDescent="0.25">
      <c r="A79" s="47" t="s">
        <v>316</v>
      </c>
      <c r="B79" s="36">
        <v>9084937</v>
      </c>
      <c r="C79" s="50" t="s">
        <v>254</v>
      </c>
      <c r="D79" s="14" t="s">
        <v>113</v>
      </c>
      <c r="E79" s="7" t="s">
        <v>114</v>
      </c>
      <c r="F79" s="15">
        <v>100</v>
      </c>
      <c r="G79" s="31">
        <v>360</v>
      </c>
      <c r="H79" s="31">
        <v>1</v>
      </c>
      <c r="I79" s="85"/>
      <c r="J79" s="31"/>
      <c r="K79" s="12">
        <v>1</v>
      </c>
      <c r="L79" s="9" t="s">
        <v>421</v>
      </c>
      <c r="M79" s="12">
        <f t="shared" si="11"/>
        <v>360</v>
      </c>
      <c r="N79" s="39">
        <v>12155.61</v>
      </c>
      <c r="O79" s="32">
        <f t="shared" si="12"/>
        <v>12155.609999999999</v>
      </c>
      <c r="P79" s="40">
        <v>23000</v>
      </c>
      <c r="Q79" s="33">
        <f t="shared" si="13"/>
        <v>23000</v>
      </c>
      <c r="R79" s="10">
        <v>23000</v>
      </c>
      <c r="S79" s="10">
        <f t="shared" si="14"/>
        <v>0</v>
      </c>
      <c r="T79" s="10">
        <f t="shared" si="15"/>
        <v>23000</v>
      </c>
      <c r="U79" s="139">
        <f t="shared" si="16"/>
        <v>12157.219662629115</v>
      </c>
    </row>
    <row r="80" spans="1:21" s="41" customFormat="1" ht="25.5" x14ac:dyDescent="0.25">
      <c r="A80" s="35" t="s">
        <v>310</v>
      </c>
      <c r="B80" s="36">
        <v>278393</v>
      </c>
      <c r="C80" s="37" t="s">
        <v>255</v>
      </c>
      <c r="D80" s="4" t="s">
        <v>115</v>
      </c>
      <c r="E80" s="17" t="s">
        <v>85</v>
      </c>
      <c r="F80" s="73">
        <v>100</v>
      </c>
      <c r="G80" s="66">
        <v>179</v>
      </c>
      <c r="H80" s="31">
        <v>2</v>
      </c>
      <c r="I80" s="9" t="s">
        <v>470</v>
      </c>
      <c r="J80" s="31">
        <v>181</v>
      </c>
      <c r="K80" s="12">
        <v>1</v>
      </c>
      <c r="L80" s="136" t="s">
        <v>581</v>
      </c>
      <c r="M80" s="12">
        <f t="shared" si="11"/>
        <v>360</v>
      </c>
      <c r="N80" s="39">
        <v>12155.61</v>
      </c>
      <c r="O80" s="32">
        <f t="shared" si="12"/>
        <v>12155.609999999999</v>
      </c>
      <c r="P80" s="40">
        <v>20000</v>
      </c>
      <c r="Q80" s="33">
        <f t="shared" si="13"/>
        <v>9944.4444444444453</v>
      </c>
      <c r="R80" s="10">
        <v>23000</v>
      </c>
      <c r="S80" s="10">
        <f t="shared" si="14"/>
        <v>11563.888888888889</v>
      </c>
      <c r="T80" s="10">
        <f t="shared" si="15"/>
        <v>21508.333333333332</v>
      </c>
      <c r="U80" s="139">
        <f t="shared" si="16"/>
        <v>12157.219662629115</v>
      </c>
    </row>
    <row r="81" spans="1:21" s="41" customFormat="1" ht="38.25" x14ac:dyDescent="0.25">
      <c r="A81" s="35"/>
      <c r="B81" s="36">
        <v>828621</v>
      </c>
      <c r="C81" s="37" t="s">
        <v>404</v>
      </c>
      <c r="D81" s="11" t="s">
        <v>348</v>
      </c>
      <c r="E81" s="7" t="s">
        <v>349</v>
      </c>
      <c r="F81" s="15" t="s">
        <v>669</v>
      </c>
      <c r="G81" s="31">
        <v>360</v>
      </c>
      <c r="H81" s="31">
        <v>2</v>
      </c>
      <c r="I81" s="85"/>
      <c r="J81" s="31"/>
      <c r="K81" s="12">
        <v>2</v>
      </c>
      <c r="L81" s="9" t="s">
        <v>481</v>
      </c>
      <c r="M81" s="12">
        <f t="shared" si="11"/>
        <v>360</v>
      </c>
      <c r="N81" s="39">
        <v>12155.61</v>
      </c>
      <c r="O81" s="32">
        <f t="shared" si="12"/>
        <v>12155.609999999999</v>
      </c>
      <c r="P81" s="40">
        <v>20000</v>
      </c>
      <c r="Q81" s="33">
        <f t="shared" si="13"/>
        <v>20000</v>
      </c>
      <c r="R81" s="10">
        <v>20000</v>
      </c>
      <c r="S81" s="10">
        <f t="shared" si="14"/>
        <v>0</v>
      </c>
      <c r="T81" s="10">
        <f t="shared" si="15"/>
        <v>20000</v>
      </c>
      <c r="U81" s="139">
        <f t="shared" si="16"/>
        <v>12157.219662629115</v>
      </c>
    </row>
    <row r="82" spans="1:21" s="41" customFormat="1" ht="38.25" x14ac:dyDescent="0.25">
      <c r="A82" s="35">
        <v>630</v>
      </c>
      <c r="B82" s="36">
        <v>774635</v>
      </c>
      <c r="C82" s="37" t="s">
        <v>256</v>
      </c>
      <c r="D82" s="4" t="s">
        <v>116</v>
      </c>
      <c r="E82" s="17" t="s">
        <v>117</v>
      </c>
      <c r="F82" s="73">
        <v>100</v>
      </c>
      <c r="G82" s="66">
        <v>190</v>
      </c>
      <c r="H82" s="98">
        <v>1</v>
      </c>
      <c r="I82" s="9" t="s">
        <v>425</v>
      </c>
      <c r="J82" s="31">
        <v>170</v>
      </c>
      <c r="K82" s="99">
        <v>2</v>
      </c>
      <c r="L82" s="136" t="s">
        <v>582</v>
      </c>
      <c r="M82" s="12">
        <f t="shared" si="11"/>
        <v>360</v>
      </c>
      <c r="N82" s="39">
        <v>12155.61</v>
      </c>
      <c r="O82" s="32">
        <f t="shared" si="12"/>
        <v>12155.609999999999</v>
      </c>
      <c r="P82" s="40">
        <v>23000</v>
      </c>
      <c r="Q82" s="33">
        <f t="shared" si="13"/>
        <v>12138.888888888889</v>
      </c>
      <c r="R82" s="10">
        <v>20000</v>
      </c>
      <c r="S82" s="10">
        <f t="shared" si="14"/>
        <v>9444.4444444444453</v>
      </c>
      <c r="T82" s="10">
        <f t="shared" si="15"/>
        <v>21583.333333333332</v>
      </c>
      <c r="U82" s="139">
        <f t="shared" si="16"/>
        <v>12157.219662629115</v>
      </c>
    </row>
    <row r="83" spans="1:21" s="41" customFormat="1" ht="25.5" x14ac:dyDescent="0.25">
      <c r="A83" s="47" t="s">
        <v>327</v>
      </c>
      <c r="B83" s="36">
        <v>969664</v>
      </c>
      <c r="C83" s="37" t="s">
        <v>257</v>
      </c>
      <c r="D83" s="11" t="s">
        <v>118</v>
      </c>
      <c r="E83" s="7" t="s">
        <v>119</v>
      </c>
      <c r="F83" s="15">
        <v>100</v>
      </c>
      <c r="G83" s="31">
        <v>360</v>
      </c>
      <c r="H83" s="31">
        <v>3</v>
      </c>
      <c r="I83" s="85"/>
      <c r="J83" s="31"/>
      <c r="K83" s="12">
        <v>3</v>
      </c>
      <c r="L83" s="9" t="s">
        <v>583</v>
      </c>
      <c r="M83" s="12">
        <f t="shared" si="11"/>
        <v>360</v>
      </c>
      <c r="N83" s="39">
        <v>12155.61</v>
      </c>
      <c r="O83" s="32">
        <f t="shared" si="12"/>
        <v>12155.609999999999</v>
      </c>
      <c r="P83" s="40">
        <v>12500</v>
      </c>
      <c r="Q83" s="33">
        <f t="shared" si="13"/>
        <v>12500</v>
      </c>
      <c r="R83" s="10">
        <v>12500</v>
      </c>
      <c r="S83" s="10">
        <f t="shared" si="14"/>
        <v>0</v>
      </c>
      <c r="T83" s="10">
        <f t="shared" si="15"/>
        <v>12500</v>
      </c>
      <c r="U83" s="139">
        <f t="shared" si="16"/>
        <v>12157.219662629115</v>
      </c>
    </row>
    <row r="84" spans="1:21" s="41" customFormat="1" ht="38.25" x14ac:dyDescent="0.25">
      <c r="A84" s="51" t="s">
        <v>322</v>
      </c>
      <c r="B84" s="36">
        <v>832454</v>
      </c>
      <c r="C84" s="37" t="s">
        <v>258</v>
      </c>
      <c r="D84" s="4" t="s">
        <v>120</v>
      </c>
      <c r="E84" s="17" t="s">
        <v>121</v>
      </c>
      <c r="F84" s="73">
        <v>100</v>
      </c>
      <c r="G84" s="66">
        <v>100</v>
      </c>
      <c r="H84" s="31">
        <v>3</v>
      </c>
      <c r="I84" s="9" t="s">
        <v>537</v>
      </c>
      <c r="J84" s="31">
        <v>260</v>
      </c>
      <c r="K84" s="12">
        <v>1</v>
      </c>
      <c r="L84" s="83" t="s">
        <v>584</v>
      </c>
      <c r="M84" s="12">
        <f t="shared" si="11"/>
        <v>360</v>
      </c>
      <c r="N84" s="39">
        <v>12155.61</v>
      </c>
      <c r="O84" s="32">
        <f t="shared" si="12"/>
        <v>12155.609999999999</v>
      </c>
      <c r="P84" s="40">
        <v>12500</v>
      </c>
      <c r="Q84" s="33">
        <f t="shared" si="13"/>
        <v>3472.2222222222222</v>
      </c>
      <c r="R84" s="10">
        <v>23000</v>
      </c>
      <c r="S84" s="10">
        <f t="shared" si="14"/>
        <v>16611.111111111109</v>
      </c>
      <c r="T84" s="10">
        <f t="shared" si="15"/>
        <v>20083.333333333332</v>
      </c>
      <c r="U84" s="139">
        <f t="shared" si="16"/>
        <v>12157.219662629115</v>
      </c>
    </row>
    <row r="85" spans="1:21" s="41" customFormat="1" ht="38.25" x14ac:dyDescent="0.25">
      <c r="A85" s="35" t="s">
        <v>324</v>
      </c>
      <c r="B85" s="36">
        <v>906534</v>
      </c>
      <c r="C85" s="37" t="s">
        <v>259</v>
      </c>
      <c r="D85" s="4" t="s">
        <v>122</v>
      </c>
      <c r="E85" s="17" t="s">
        <v>123</v>
      </c>
      <c r="F85" s="73">
        <v>100</v>
      </c>
      <c r="G85" s="66">
        <v>190</v>
      </c>
      <c r="H85" s="31">
        <v>2</v>
      </c>
      <c r="I85" s="9" t="s">
        <v>448</v>
      </c>
      <c r="J85" s="31">
        <v>170</v>
      </c>
      <c r="K85" s="12">
        <v>2</v>
      </c>
      <c r="L85" s="83" t="s">
        <v>585</v>
      </c>
      <c r="M85" s="12">
        <f t="shared" si="11"/>
        <v>360</v>
      </c>
      <c r="N85" s="39">
        <v>12155.61</v>
      </c>
      <c r="O85" s="32">
        <f t="shared" si="12"/>
        <v>12155.609999999999</v>
      </c>
      <c r="P85" s="40">
        <v>20000</v>
      </c>
      <c r="Q85" s="33">
        <f t="shared" si="13"/>
        <v>10555.555555555557</v>
      </c>
      <c r="R85" s="10">
        <v>20000</v>
      </c>
      <c r="S85" s="10">
        <f t="shared" si="14"/>
        <v>9444.4444444444453</v>
      </c>
      <c r="T85" s="10">
        <f t="shared" si="15"/>
        <v>20000</v>
      </c>
      <c r="U85" s="139">
        <f t="shared" si="16"/>
        <v>12157.219662629115</v>
      </c>
    </row>
    <row r="86" spans="1:21" s="41" customFormat="1" ht="29.25" customHeight="1" x14ac:dyDescent="0.25">
      <c r="A86" s="47"/>
      <c r="B86" s="36"/>
      <c r="C86" s="37"/>
      <c r="D86" s="4" t="s">
        <v>621</v>
      </c>
      <c r="E86" s="17" t="s">
        <v>112</v>
      </c>
      <c r="F86" s="73">
        <v>99</v>
      </c>
      <c r="G86" s="66"/>
      <c r="H86" s="66">
        <v>3</v>
      </c>
      <c r="I86" s="90"/>
      <c r="J86" s="66">
        <v>315</v>
      </c>
      <c r="K86" s="67">
        <v>3</v>
      </c>
      <c r="L86" s="136" t="s">
        <v>622</v>
      </c>
      <c r="M86" s="95">
        <f t="shared" si="11"/>
        <v>315</v>
      </c>
      <c r="N86" s="39">
        <v>12155.61</v>
      </c>
      <c r="O86" s="32">
        <f t="shared" si="12"/>
        <v>10636.158749999999</v>
      </c>
      <c r="P86" s="74"/>
      <c r="Q86" s="33">
        <f t="shared" si="13"/>
        <v>0</v>
      </c>
      <c r="R86" s="75">
        <v>12500</v>
      </c>
      <c r="S86" s="75">
        <f t="shared" si="14"/>
        <v>10937.5</v>
      </c>
      <c r="T86" s="10">
        <f t="shared" si="15"/>
        <v>10937.5</v>
      </c>
      <c r="U86" s="139">
        <f t="shared" si="16"/>
        <v>10637.567204800474</v>
      </c>
    </row>
    <row r="87" spans="1:21" s="41" customFormat="1" ht="25.5" x14ac:dyDescent="0.25">
      <c r="A87" s="35" t="s">
        <v>313</v>
      </c>
      <c r="B87" s="36">
        <v>7278344</v>
      </c>
      <c r="C87" s="37" t="s">
        <v>260</v>
      </c>
      <c r="D87" s="11" t="s">
        <v>124</v>
      </c>
      <c r="E87" s="7" t="s">
        <v>49</v>
      </c>
      <c r="F87" s="15">
        <v>100</v>
      </c>
      <c r="G87" s="31">
        <v>360</v>
      </c>
      <c r="H87" s="31">
        <v>1</v>
      </c>
      <c r="I87" s="85"/>
      <c r="J87" s="31"/>
      <c r="K87" s="12">
        <v>1</v>
      </c>
      <c r="L87" s="9" t="s">
        <v>529</v>
      </c>
      <c r="M87" s="12">
        <f t="shared" si="11"/>
        <v>360</v>
      </c>
      <c r="N87" s="39">
        <v>12155.61</v>
      </c>
      <c r="O87" s="32">
        <f t="shared" si="12"/>
        <v>12155.609999999999</v>
      </c>
      <c r="P87" s="40">
        <v>23000</v>
      </c>
      <c r="Q87" s="33">
        <f t="shared" si="13"/>
        <v>23000</v>
      </c>
      <c r="R87" s="10">
        <v>23000</v>
      </c>
      <c r="S87" s="10">
        <f t="shared" si="14"/>
        <v>0</v>
      </c>
      <c r="T87" s="10">
        <f t="shared" si="15"/>
        <v>23000</v>
      </c>
      <c r="U87" s="139">
        <f t="shared" si="16"/>
        <v>12157.219662629115</v>
      </c>
    </row>
    <row r="88" spans="1:21" s="41" customFormat="1" ht="25.5" x14ac:dyDescent="0.25">
      <c r="A88" s="35" t="s">
        <v>316</v>
      </c>
      <c r="B88" s="36">
        <v>9084437</v>
      </c>
      <c r="C88" s="37" t="s">
        <v>261</v>
      </c>
      <c r="D88" s="11" t="s">
        <v>125</v>
      </c>
      <c r="E88" s="7" t="s">
        <v>126</v>
      </c>
      <c r="F88" s="15">
        <v>100</v>
      </c>
      <c r="G88" s="31">
        <v>360</v>
      </c>
      <c r="H88" s="31">
        <v>3</v>
      </c>
      <c r="I88" s="85"/>
      <c r="J88" s="31"/>
      <c r="K88" s="12">
        <v>3</v>
      </c>
      <c r="L88" s="9" t="s">
        <v>534</v>
      </c>
      <c r="M88" s="12">
        <f t="shared" si="11"/>
        <v>360</v>
      </c>
      <c r="N88" s="39">
        <v>12155.61</v>
      </c>
      <c r="O88" s="32">
        <f t="shared" si="12"/>
        <v>12155.609999999999</v>
      </c>
      <c r="P88" s="40">
        <v>12500</v>
      </c>
      <c r="Q88" s="33">
        <f t="shared" si="13"/>
        <v>12500</v>
      </c>
      <c r="R88" s="10">
        <v>12500</v>
      </c>
      <c r="S88" s="10">
        <f t="shared" si="14"/>
        <v>0</v>
      </c>
      <c r="T88" s="10">
        <f t="shared" si="15"/>
        <v>12500</v>
      </c>
      <c r="U88" s="139">
        <f t="shared" si="16"/>
        <v>12157.219662629115</v>
      </c>
    </row>
    <row r="89" spans="1:21" s="41" customFormat="1" ht="25.5" x14ac:dyDescent="0.25">
      <c r="A89" s="47"/>
      <c r="B89" s="36">
        <v>1876561</v>
      </c>
      <c r="C89" s="37" t="s">
        <v>300</v>
      </c>
      <c r="D89" s="11" t="s">
        <v>127</v>
      </c>
      <c r="E89" s="7" t="s">
        <v>128</v>
      </c>
      <c r="F89" s="15">
        <v>100</v>
      </c>
      <c r="G89" s="31">
        <v>360</v>
      </c>
      <c r="H89" s="31">
        <v>2</v>
      </c>
      <c r="I89" s="85"/>
      <c r="J89" s="31"/>
      <c r="K89" s="12">
        <v>2</v>
      </c>
      <c r="L89" s="9" t="s">
        <v>444</v>
      </c>
      <c r="M89" s="12">
        <f t="shared" si="11"/>
        <v>360</v>
      </c>
      <c r="N89" s="39">
        <v>12155.61</v>
      </c>
      <c r="O89" s="32">
        <f t="shared" si="12"/>
        <v>12155.609999999999</v>
      </c>
      <c r="P89" s="40">
        <v>20000</v>
      </c>
      <c r="Q89" s="33">
        <f t="shared" si="13"/>
        <v>20000</v>
      </c>
      <c r="R89" s="10">
        <v>20000</v>
      </c>
      <c r="S89" s="10">
        <f t="shared" si="14"/>
        <v>0</v>
      </c>
      <c r="T89" s="10">
        <f t="shared" si="15"/>
        <v>20000</v>
      </c>
      <c r="U89" s="139">
        <f t="shared" si="16"/>
        <v>12157.219662629115</v>
      </c>
    </row>
    <row r="90" spans="1:21" s="41" customFormat="1" ht="25.5" x14ac:dyDescent="0.25">
      <c r="A90" s="35" t="s">
        <v>338</v>
      </c>
      <c r="B90" s="36">
        <v>7100263</v>
      </c>
      <c r="C90" s="37" t="s">
        <v>262</v>
      </c>
      <c r="D90" s="11" t="s">
        <v>129</v>
      </c>
      <c r="E90" s="7" t="s">
        <v>130</v>
      </c>
      <c r="F90" s="15">
        <v>100</v>
      </c>
      <c r="G90" s="31">
        <v>360</v>
      </c>
      <c r="H90" s="31">
        <v>2</v>
      </c>
      <c r="I90" s="85"/>
      <c r="J90" s="31"/>
      <c r="K90" s="12">
        <v>2</v>
      </c>
      <c r="L90" s="9" t="s">
        <v>535</v>
      </c>
      <c r="M90" s="12">
        <f t="shared" si="11"/>
        <v>360</v>
      </c>
      <c r="N90" s="39">
        <v>12155.61</v>
      </c>
      <c r="O90" s="32">
        <f t="shared" si="12"/>
        <v>12155.609999999999</v>
      </c>
      <c r="P90" s="40">
        <v>20000</v>
      </c>
      <c r="Q90" s="33">
        <f t="shared" si="13"/>
        <v>20000</v>
      </c>
      <c r="R90" s="10">
        <v>20000</v>
      </c>
      <c r="S90" s="10">
        <f t="shared" si="14"/>
        <v>0</v>
      </c>
      <c r="T90" s="10">
        <f t="shared" si="15"/>
        <v>20000</v>
      </c>
      <c r="U90" s="139">
        <f t="shared" si="16"/>
        <v>12157.219662629115</v>
      </c>
    </row>
    <row r="91" spans="1:21" s="41" customFormat="1" ht="25.5" x14ac:dyDescent="0.25">
      <c r="A91" s="35" t="s">
        <v>336</v>
      </c>
      <c r="B91" s="36">
        <v>5063729</v>
      </c>
      <c r="C91" s="37" t="s">
        <v>263</v>
      </c>
      <c r="D91" s="11" t="s">
        <v>131</v>
      </c>
      <c r="E91" s="7" t="s">
        <v>3</v>
      </c>
      <c r="F91" s="15">
        <v>100</v>
      </c>
      <c r="G91" s="31">
        <v>360</v>
      </c>
      <c r="H91" s="31">
        <v>3</v>
      </c>
      <c r="I91" s="85"/>
      <c r="J91" s="31"/>
      <c r="K91" s="12">
        <v>3</v>
      </c>
      <c r="L91" s="9" t="s">
        <v>473</v>
      </c>
      <c r="M91" s="12">
        <f t="shared" si="11"/>
        <v>360</v>
      </c>
      <c r="N91" s="39">
        <v>12155.61</v>
      </c>
      <c r="O91" s="32">
        <f t="shared" si="12"/>
        <v>12155.609999999999</v>
      </c>
      <c r="P91" s="40">
        <v>12500</v>
      </c>
      <c r="Q91" s="33">
        <f t="shared" si="13"/>
        <v>12500</v>
      </c>
      <c r="R91" s="10">
        <v>12500</v>
      </c>
      <c r="S91" s="10">
        <f t="shared" si="14"/>
        <v>0</v>
      </c>
      <c r="T91" s="10">
        <f t="shared" si="15"/>
        <v>12500</v>
      </c>
      <c r="U91" s="139">
        <f t="shared" si="16"/>
        <v>12157.219662629115</v>
      </c>
    </row>
    <row r="92" spans="1:21" s="41" customFormat="1" ht="25.5" x14ac:dyDescent="0.25">
      <c r="A92" s="35" t="s">
        <v>320</v>
      </c>
      <c r="B92" s="36">
        <v>1293361</v>
      </c>
      <c r="C92" s="37" t="s">
        <v>264</v>
      </c>
      <c r="D92" s="7" t="s">
        <v>132</v>
      </c>
      <c r="E92" s="7" t="s">
        <v>133</v>
      </c>
      <c r="F92" s="15">
        <v>100</v>
      </c>
      <c r="G92" s="31">
        <v>360</v>
      </c>
      <c r="H92" s="31">
        <v>2</v>
      </c>
      <c r="I92" s="85"/>
      <c r="J92" s="31"/>
      <c r="K92" s="12">
        <v>2</v>
      </c>
      <c r="L92" s="9" t="s">
        <v>515</v>
      </c>
      <c r="M92" s="12">
        <f t="shared" si="11"/>
        <v>360</v>
      </c>
      <c r="N92" s="39">
        <v>12155.61</v>
      </c>
      <c r="O92" s="32">
        <f t="shared" si="12"/>
        <v>12155.609999999999</v>
      </c>
      <c r="P92" s="40">
        <v>20000</v>
      </c>
      <c r="Q92" s="33">
        <f t="shared" si="13"/>
        <v>20000</v>
      </c>
      <c r="R92" s="10">
        <v>20000</v>
      </c>
      <c r="S92" s="10">
        <f t="shared" si="14"/>
        <v>0</v>
      </c>
      <c r="T92" s="10">
        <f t="shared" si="15"/>
        <v>20000</v>
      </c>
      <c r="U92" s="139">
        <f t="shared" si="16"/>
        <v>12157.219662629115</v>
      </c>
    </row>
    <row r="93" spans="1:21" s="41" customFormat="1" ht="25.5" x14ac:dyDescent="0.25">
      <c r="A93" s="35"/>
      <c r="B93" s="36">
        <v>8556313</v>
      </c>
      <c r="C93" s="37" t="s">
        <v>406</v>
      </c>
      <c r="D93" s="7" t="s">
        <v>132</v>
      </c>
      <c r="E93" s="7" t="s">
        <v>350</v>
      </c>
      <c r="F93" s="15">
        <v>98</v>
      </c>
      <c r="G93" s="31">
        <v>360</v>
      </c>
      <c r="H93" s="31">
        <v>3</v>
      </c>
      <c r="I93" s="85"/>
      <c r="J93" s="31"/>
      <c r="K93" s="12">
        <v>3</v>
      </c>
      <c r="L93" s="9" t="s">
        <v>540</v>
      </c>
      <c r="M93" s="12">
        <f t="shared" si="11"/>
        <v>360</v>
      </c>
      <c r="N93" s="39">
        <v>12155.61</v>
      </c>
      <c r="O93" s="32">
        <f t="shared" si="12"/>
        <v>12155.609999999999</v>
      </c>
      <c r="P93" s="40">
        <v>12500</v>
      </c>
      <c r="Q93" s="33">
        <f t="shared" si="13"/>
        <v>12500</v>
      </c>
      <c r="R93" s="10">
        <v>12500</v>
      </c>
      <c r="S93" s="10">
        <f t="shared" si="14"/>
        <v>0</v>
      </c>
      <c r="T93" s="10">
        <f t="shared" si="15"/>
        <v>12500</v>
      </c>
      <c r="U93" s="139">
        <f t="shared" si="16"/>
        <v>12157.219662629115</v>
      </c>
    </row>
    <row r="94" spans="1:21" s="41" customFormat="1" ht="38.25" x14ac:dyDescent="0.25">
      <c r="A94" s="47" t="s">
        <v>322</v>
      </c>
      <c r="B94" s="36">
        <v>166059</v>
      </c>
      <c r="C94" s="50" t="s">
        <v>265</v>
      </c>
      <c r="D94" s="4" t="s">
        <v>134</v>
      </c>
      <c r="E94" s="17" t="s">
        <v>135</v>
      </c>
      <c r="F94" s="73">
        <v>96</v>
      </c>
      <c r="G94" s="66">
        <v>190</v>
      </c>
      <c r="H94" s="31">
        <v>3</v>
      </c>
      <c r="I94" s="9" t="s">
        <v>453</v>
      </c>
      <c r="J94" s="31">
        <v>170</v>
      </c>
      <c r="K94" s="12">
        <v>2</v>
      </c>
      <c r="L94" s="9" t="s">
        <v>586</v>
      </c>
      <c r="M94" s="12">
        <f t="shared" si="11"/>
        <v>360</v>
      </c>
      <c r="N94" s="39">
        <v>12155.61</v>
      </c>
      <c r="O94" s="32">
        <f t="shared" si="12"/>
        <v>12155.609999999999</v>
      </c>
      <c r="P94" s="40">
        <v>12500</v>
      </c>
      <c r="Q94" s="33">
        <f t="shared" si="13"/>
        <v>6597.2222222222217</v>
      </c>
      <c r="R94" s="10">
        <v>20000</v>
      </c>
      <c r="S94" s="10">
        <f t="shared" si="14"/>
        <v>9444.4444444444453</v>
      </c>
      <c r="T94" s="10">
        <f t="shared" si="15"/>
        <v>16041.666666666666</v>
      </c>
      <c r="U94" s="139">
        <f t="shared" si="16"/>
        <v>12157.219662629115</v>
      </c>
    </row>
    <row r="95" spans="1:21" s="41" customFormat="1" ht="38.25" x14ac:dyDescent="0.25">
      <c r="A95" s="35" t="s">
        <v>333</v>
      </c>
      <c r="B95" s="36">
        <v>1409108</v>
      </c>
      <c r="C95" s="37" t="s">
        <v>266</v>
      </c>
      <c r="D95" s="100" t="s">
        <v>136</v>
      </c>
      <c r="E95" s="17" t="s">
        <v>61</v>
      </c>
      <c r="F95" s="73">
        <v>100</v>
      </c>
      <c r="G95" s="66">
        <v>313</v>
      </c>
      <c r="H95" s="31">
        <v>3</v>
      </c>
      <c r="I95" s="9" t="s">
        <v>469</v>
      </c>
      <c r="J95" s="31">
        <v>47</v>
      </c>
      <c r="K95" s="12">
        <v>3</v>
      </c>
      <c r="L95" s="82" t="s">
        <v>587</v>
      </c>
      <c r="M95" s="12">
        <f t="shared" si="11"/>
        <v>360</v>
      </c>
      <c r="N95" s="39">
        <v>12155.61</v>
      </c>
      <c r="O95" s="32">
        <f t="shared" si="12"/>
        <v>12155.609999999999</v>
      </c>
      <c r="P95" s="40">
        <v>12500</v>
      </c>
      <c r="Q95" s="33">
        <f t="shared" si="13"/>
        <v>10868.055555555555</v>
      </c>
      <c r="R95" s="10">
        <v>12500</v>
      </c>
      <c r="S95" s="10">
        <f t="shared" si="14"/>
        <v>1631.9444444444443</v>
      </c>
      <c r="T95" s="10">
        <f t="shared" si="15"/>
        <v>12500</v>
      </c>
      <c r="U95" s="139">
        <f t="shared" si="16"/>
        <v>12157.219662629115</v>
      </c>
    </row>
    <row r="96" spans="1:21" s="41" customFormat="1" ht="32.25" customHeight="1" x14ac:dyDescent="0.25">
      <c r="A96" s="35">
        <v>630</v>
      </c>
      <c r="B96" s="36">
        <v>9085252</v>
      </c>
      <c r="C96" s="37" t="s">
        <v>267</v>
      </c>
      <c r="D96" s="11" t="s">
        <v>137</v>
      </c>
      <c r="E96" s="7" t="s">
        <v>138</v>
      </c>
      <c r="F96" s="15">
        <v>100</v>
      </c>
      <c r="G96" s="31">
        <v>360</v>
      </c>
      <c r="H96" s="31">
        <v>1</v>
      </c>
      <c r="I96" s="85"/>
      <c r="J96" s="31"/>
      <c r="K96" s="12">
        <v>1</v>
      </c>
      <c r="L96" s="9" t="s">
        <v>423</v>
      </c>
      <c r="M96" s="12">
        <f t="shared" si="11"/>
        <v>360</v>
      </c>
      <c r="N96" s="39">
        <v>12155.61</v>
      </c>
      <c r="O96" s="32">
        <f t="shared" si="12"/>
        <v>12155.609999999999</v>
      </c>
      <c r="P96" s="40">
        <v>23000</v>
      </c>
      <c r="Q96" s="33">
        <f t="shared" si="13"/>
        <v>23000</v>
      </c>
      <c r="R96" s="10">
        <v>23000</v>
      </c>
      <c r="S96" s="10">
        <f t="shared" si="14"/>
        <v>0</v>
      </c>
      <c r="T96" s="10">
        <f t="shared" si="15"/>
        <v>23000</v>
      </c>
      <c r="U96" s="139">
        <f t="shared" si="16"/>
        <v>12157.219662629115</v>
      </c>
    </row>
    <row r="97" spans="1:21" s="41" customFormat="1" ht="38.25" x14ac:dyDescent="0.25">
      <c r="A97" s="35" t="s">
        <v>336</v>
      </c>
      <c r="B97" s="36">
        <v>907587</v>
      </c>
      <c r="C97" s="37" t="s">
        <v>268</v>
      </c>
      <c r="D97" s="11" t="s">
        <v>139</v>
      </c>
      <c r="E97" s="7" t="s">
        <v>126</v>
      </c>
      <c r="F97" s="15">
        <v>100</v>
      </c>
      <c r="G97" s="31">
        <v>190</v>
      </c>
      <c r="H97" s="31">
        <v>2</v>
      </c>
      <c r="I97" s="9" t="s">
        <v>461</v>
      </c>
      <c r="J97" s="31">
        <v>170</v>
      </c>
      <c r="K97" s="12">
        <v>2</v>
      </c>
      <c r="L97" s="85" t="s">
        <v>588</v>
      </c>
      <c r="M97" s="12">
        <f t="shared" si="11"/>
        <v>360</v>
      </c>
      <c r="N97" s="39">
        <v>12155.61</v>
      </c>
      <c r="O97" s="32">
        <f t="shared" si="12"/>
        <v>12155.609999999999</v>
      </c>
      <c r="P97" s="40">
        <v>20000</v>
      </c>
      <c r="Q97" s="33">
        <f t="shared" si="13"/>
        <v>10555.555555555557</v>
      </c>
      <c r="R97" s="10">
        <v>20000</v>
      </c>
      <c r="S97" s="10">
        <f t="shared" si="14"/>
        <v>9444.4444444444453</v>
      </c>
      <c r="T97" s="10">
        <f t="shared" si="15"/>
        <v>20000</v>
      </c>
      <c r="U97" s="139">
        <f t="shared" si="16"/>
        <v>12157.219662629115</v>
      </c>
    </row>
    <row r="98" spans="1:21" s="41" customFormat="1" ht="25.5" x14ac:dyDescent="0.25">
      <c r="A98" s="35">
        <v>630</v>
      </c>
      <c r="B98" s="36">
        <v>7016557</v>
      </c>
      <c r="C98" s="37" t="s">
        <v>269</v>
      </c>
      <c r="D98" s="4" t="s">
        <v>140</v>
      </c>
      <c r="E98" s="17" t="s">
        <v>68</v>
      </c>
      <c r="F98" s="73">
        <v>100</v>
      </c>
      <c r="G98" s="66">
        <v>187</v>
      </c>
      <c r="H98" s="31">
        <v>1</v>
      </c>
      <c r="I98" s="9" t="s">
        <v>422</v>
      </c>
      <c r="J98" s="31">
        <v>173</v>
      </c>
      <c r="K98" s="12">
        <v>1</v>
      </c>
      <c r="L98" s="133" t="s">
        <v>589</v>
      </c>
      <c r="M98" s="12">
        <f t="shared" si="11"/>
        <v>360</v>
      </c>
      <c r="N98" s="39">
        <v>12155.61</v>
      </c>
      <c r="O98" s="32">
        <f t="shared" si="12"/>
        <v>12155.609999999999</v>
      </c>
      <c r="P98" s="40">
        <v>23000</v>
      </c>
      <c r="Q98" s="33">
        <f t="shared" si="13"/>
        <v>11947.222222222221</v>
      </c>
      <c r="R98" s="10">
        <v>23000</v>
      </c>
      <c r="S98" s="10">
        <f t="shared" si="14"/>
        <v>11052.777777777777</v>
      </c>
      <c r="T98" s="10">
        <f t="shared" si="15"/>
        <v>23000</v>
      </c>
      <c r="U98" s="139">
        <f t="shared" si="16"/>
        <v>12157.219662629115</v>
      </c>
    </row>
    <row r="99" spans="1:21" s="41" customFormat="1" ht="26.25" customHeight="1" x14ac:dyDescent="0.25">
      <c r="A99" s="47"/>
      <c r="B99" s="36"/>
      <c r="C99" s="37"/>
      <c r="D99" s="4" t="s">
        <v>618</v>
      </c>
      <c r="E99" s="17" t="s">
        <v>179</v>
      </c>
      <c r="F99" s="73">
        <v>97</v>
      </c>
      <c r="G99" s="66">
        <v>156</v>
      </c>
      <c r="H99" s="66">
        <v>2</v>
      </c>
      <c r="I99" s="90" t="s">
        <v>628</v>
      </c>
      <c r="J99" s="66">
        <v>180</v>
      </c>
      <c r="K99" s="67">
        <v>2</v>
      </c>
      <c r="L99" s="83" t="s">
        <v>620</v>
      </c>
      <c r="M99" s="95">
        <f t="shared" si="11"/>
        <v>336</v>
      </c>
      <c r="N99" s="39">
        <v>12155.61</v>
      </c>
      <c r="O99" s="32">
        <f t="shared" si="12"/>
        <v>11345.235999999999</v>
      </c>
      <c r="P99" s="74">
        <v>20000</v>
      </c>
      <c r="Q99" s="33">
        <f t="shared" si="13"/>
        <v>8666.6666666666661</v>
      </c>
      <c r="R99" s="75">
        <v>20000</v>
      </c>
      <c r="S99" s="75">
        <f t="shared" si="14"/>
        <v>10000</v>
      </c>
      <c r="T99" s="10">
        <f t="shared" si="15"/>
        <v>18666.666666666668</v>
      </c>
      <c r="U99" s="139">
        <f t="shared" si="16"/>
        <v>11346.738351787173</v>
      </c>
    </row>
    <row r="100" spans="1:21" s="41" customFormat="1" ht="25.5" x14ac:dyDescent="0.25">
      <c r="A100" s="35">
        <v>630</v>
      </c>
      <c r="B100" s="36">
        <v>9010568</v>
      </c>
      <c r="C100" s="37" t="s">
        <v>270</v>
      </c>
      <c r="D100" s="11" t="s">
        <v>141</v>
      </c>
      <c r="E100" s="7" t="s">
        <v>41</v>
      </c>
      <c r="F100" s="15"/>
      <c r="G100" s="31">
        <v>360</v>
      </c>
      <c r="H100" s="31">
        <v>1</v>
      </c>
      <c r="I100" s="85"/>
      <c r="J100" s="31"/>
      <c r="K100" s="12">
        <v>1</v>
      </c>
      <c r="L100" s="9" t="s">
        <v>440</v>
      </c>
      <c r="M100" s="12">
        <f t="shared" si="11"/>
        <v>360</v>
      </c>
      <c r="N100" s="39">
        <v>12155.61</v>
      </c>
      <c r="O100" s="32">
        <f t="shared" si="12"/>
        <v>12155.609999999999</v>
      </c>
      <c r="P100" s="40">
        <v>23000</v>
      </c>
      <c r="Q100" s="33">
        <f t="shared" si="13"/>
        <v>23000</v>
      </c>
      <c r="R100" s="10">
        <v>23000</v>
      </c>
      <c r="S100" s="10">
        <f t="shared" si="14"/>
        <v>0</v>
      </c>
      <c r="T100" s="10">
        <f t="shared" si="15"/>
        <v>23000</v>
      </c>
      <c r="U100" s="139">
        <f t="shared" si="16"/>
        <v>12157.219662629115</v>
      </c>
    </row>
    <row r="101" spans="1:21" s="41" customFormat="1" ht="51" x14ac:dyDescent="0.25">
      <c r="A101" s="35" t="s">
        <v>310</v>
      </c>
      <c r="B101" s="36">
        <v>1910094</v>
      </c>
      <c r="C101" s="37" t="s">
        <v>271</v>
      </c>
      <c r="D101" s="4" t="s">
        <v>142</v>
      </c>
      <c r="E101" s="17" t="s">
        <v>3</v>
      </c>
      <c r="F101" s="73">
        <v>100</v>
      </c>
      <c r="G101" s="66">
        <v>190</v>
      </c>
      <c r="H101" s="31">
        <v>2</v>
      </c>
      <c r="I101" s="9" t="s">
        <v>452</v>
      </c>
      <c r="J101" s="31">
        <v>170</v>
      </c>
      <c r="K101" s="12">
        <v>1</v>
      </c>
      <c r="L101" s="83" t="s">
        <v>590</v>
      </c>
      <c r="M101" s="12">
        <f t="shared" si="11"/>
        <v>360</v>
      </c>
      <c r="N101" s="39">
        <v>12155.61</v>
      </c>
      <c r="O101" s="32">
        <f t="shared" si="12"/>
        <v>12155.609999999999</v>
      </c>
      <c r="P101" s="40">
        <v>20000</v>
      </c>
      <c r="Q101" s="33">
        <f t="shared" si="13"/>
        <v>10555.555555555557</v>
      </c>
      <c r="R101" s="10">
        <v>23000</v>
      </c>
      <c r="S101" s="10">
        <f t="shared" si="14"/>
        <v>10861.111111111111</v>
      </c>
      <c r="T101" s="10">
        <f t="shared" si="15"/>
        <v>21416.666666666668</v>
      </c>
      <c r="U101" s="139">
        <f t="shared" si="16"/>
        <v>12157.219662629115</v>
      </c>
    </row>
    <row r="102" spans="1:21" s="41" customFormat="1" ht="25.5" x14ac:dyDescent="0.25">
      <c r="A102" s="35">
        <v>630</v>
      </c>
      <c r="B102" s="36">
        <v>1455231</v>
      </c>
      <c r="C102" s="37" t="s">
        <v>272</v>
      </c>
      <c r="D102" s="4" t="s">
        <v>143</v>
      </c>
      <c r="E102" s="17" t="s">
        <v>144</v>
      </c>
      <c r="F102" s="73">
        <v>100</v>
      </c>
      <c r="G102" s="66">
        <v>210</v>
      </c>
      <c r="H102" s="66">
        <v>1</v>
      </c>
      <c r="I102" s="80" t="s">
        <v>424</v>
      </c>
      <c r="J102" s="66">
        <v>150</v>
      </c>
      <c r="K102" s="12">
        <v>1</v>
      </c>
      <c r="L102" s="34" t="s">
        <v>591</v>
      </c>
      <c r="M102" s="12">
        <f t="shared" si="11"/>
        <v>360</v>
      </c>
      <c r="N102" s="39">
        <v>12155.61</v>
      </c>
      <c r="O102" s="32">
        <f t="shared" si="12"/>
        <v>12155.609999999999</v>
      </c>
      <c r="P102" s="40">
        <v>23000</v>
      </c>
      <c r="Q102" s="33">
        <f t="shared" si="13"/>
        <v>13416.666666666666</v>
      </c>
      <c r="R102" s="10">
        <v>23000</v>
      </c>
      <c r="S102" s="10">
        <f t="shared" si="14"/>
        <v>9583.3333333333321</v>
      </c>
      <c r="T102" s="10">
        <f t="shared" si="15"/>
        <v>23000</v>
      </c>
      <c r="U102" s="139">
        <f t="shared" si="16"/>
        <v>12157.219662629115</v>
      </c>
    </row>
    <row r="103" spans="1:21" s="41" customFormat="1" ht="25.5" x14ac:dyDescent="0.25">
      <c r="A103" s="35"/>
      <c r="B103" s="36">
        <v>7003720</v>
      </c>
      <c r="C103" s="37" t="s">
        <v>409</v>
      </c>
      <c r="D103" s="7" t="s">
        <v>351</v>
      </c>
      <c r="E103" s="7" t="s">
        <v>179</v>
      </c>
      <c r="F103" s="15">
        <v>100</v>
      </c>
      <c r="G103" s="31">
        <v>360</v>
      </c>
      <c r="H103" s="31">
        <v>3</v>
      </c>
      <c r="I103" s="85"/>
      <c r="J103" s="31"/>
      <c r="K103" s="12">
        <v>3</v>
      </c>
      <c r="L103" s="9" t="s">
        <v>592</v>
      </c>
      <c r="M103" s="12">
        <f t="shared" si="11"/>
        <v>360</v>
      </c>
      <c r="N103" s="39">
        <v>12155.61</v>
      </c>
      <c r="O103" s="32">
        <f t="shared" si="12"/>
        <v>12155.609999999999</v>
      </c>
      <c r="P103" s="40">
        <v>12500</v>
      </c>
      <c r="Q103" s="33">
        <f t="shared" si="13"/>
        <v>12500</v>
      </c>
      <c r="R103" s="10">
        <v>12500</v>
      </c>
      <c r="S103" s="10">
        <f t="shared" si="14"/>
        <v>0</v>
      </c>
      <c r="T103" s="10">
        <f t="shared" si="15"/>
        <v>12500</v>
      </c>
      <c r="U103" s="139">
        <f t="shared" si="16"/>
        <v>12157.219662629115</v>
      </c>
    </row>
    <row r="104" spans="1:21" s="41" customFormat="1" ht="25.5" x14ac:dyDescent="0.25">
      <c r="A104" s="35"/>
      <c r="B104" s="47">
        <v>9085125</v>
      </c>
      <c r="C104" s="37" t="s">
        <v>410</v>
      </c>
      <c r="D104" s="17" t="s">
        <v>352</v>
      </c>
      <c r="E104" s="17" t="s">
        <v>353</v>
      </c>
      <c r="F104" s="73">
        <v>100</v>
      </c>
      <c r="G104" s="66">
        <v>279</v>
      </c>
      <c r="H104" s="31">
        <v>3</v>
      </c>
      <c r="I104" s="9" t="s">
        <v>476</v>
      </c>
      <c r="J104" s="31">
        <v>81</v>
      </c>
      <c r="K104" s="12">
        <v>1</v>
      </c>
      <c r="L104" s="29" t="s">
        <v>418</v>
      </c>
      <c r="M104" s="12">
        <f t="shared" si="11"/>
        <v>360</v>
      </c>
      <c r="N104" s="39">
        <v>12155.61</v>
      </c>
      <c r="O104" s="32">
        <f t="shared" si="12"/>
        <v>12155.609999999999</v>
      </c>
      <c r="P104" s="40">
        <v>12500</v>
      </c>
      <c r="Q104" s="33">
        <f t="shared" si="13"/>
        <v>9687.5</v>
      </c>
      <c r="R104" s="10">
        <v>23000</v>
      </c>
      <c r="S104" s="10">
        <f t="shared" si="14"/>
        <v>5175</v>
      </c>
      <c r="T104" s="10">
        <f t="shared" si="15"/>
        <v>14862.5</v>
      </c>
      <c r="U104" s="139">
        <f t="shared" si="16"/>
        <v>12157.219662629115</v>
      </c>
    </row>
    <row r="105" spans="1:21" s="41" customFormat="1" ht="38.25" x14ac:dyDescent="0.25">
      <c r="A105" s="47" t="s">
        <v>316</v>
      </c>
      <c r="B105" s="36">
        <v>1158257</v>
      </c>
      <c r="C105" s="37" t="s">
        <v>223</v>
      </c>
      <c r="D105" s="7" t="s">
        <v>145</v>
      </c>
      <c r="E105" s="7" t="s">
        <v>146</v>
      </c>
      <c r="F105" s="15">
        <v>100</v>
      </c>
      <c r="G105" s="31">
        <v>190</v>
      </c>
      <c r="H105" s="31">
        <v>2</v>
      </c>
      <c r="I105" s="9" t="s">
        <v>459</v>
      </c>
      <c r="J105" s="31">
        <v>170</v>
      </c>
      <c r="K105" s="12">
        <v>2</v>
      </c>
      <c r="L105" s="136" t="s">
        <v>593</v>
      </c>
      <c r="M105" s="12">
        <f t="shared" si="11"/>
        <v>360</v>
      </c>
      <c r="N105" s="39">
        <v>12155.61</v>
      </c>
      <c r="O105" s="32">
        <f t="shared" si="12"/>
        <v>12155.609999999999</v>
      </c>
      <c r="P105" s="40">
        <v>20000</v>
      </c>
      <c r="Q105" s="33">
        <f t="shared" si="13"/>
        <v>10555.555555555557</v>
      </c>
      <c r="R105" s="10">
        <v>20000</v>
      </c>
      <c r="S105" s="10">
        <f t="shared" si="14"/>
        <v>9444.4444444444453</v>
      </c>
      <c r="T105" s="10">
        <f t="shared" si="15"/>
        <v>20000</v>
      </c>
      <c r="U105" s="139">
        <f t="shared" si="16"/>
        <v>12157.219662629115</v>
      </c>
    </row>
    <row r="106" spans="1:21" s="41" customFormat="1" ht="25.5" x14ac:dyDescent="0.25">
      <c r="A106" s="47" t="s">
        <v>339</v>
      </c>
      <c r="B106" s="36">
        <v>656941</v>
      </c>
      <c r="C106" s="37" t="s">
        <v>273</v>
      </c>
      <c r="D106" s="11" t="s">
        <v>147</v>
      </c>
      <c r="E106" s="7" t="s">
        <v>5</v>
      </c>
      <c r="F106" s="15">
        <v>100</v>
      </c>
      <c r="G106" s="31">
        <v>360</v>
      </c>
      <c r="H106" s="31">
        <v>2</v>
      </c>
      <c r="I106" s="85"/>
      <c r="J106" s="31"/>
      <c r="K106" s="12">
        <v>2</v>
      </c>
      <c r="L106" s="9" t="s">
        <v>531</v>
      </c>
      <c r="M106" s="12">
        <f t="shared" ref="M106:M137" si="17">G106+J106</f>
        <v>360</v>
      </c>
      <c r="N106" s="39">
        <v>12155.61</v>
      </c>
      <c r="O106" s="32">
        <f t="shared" ref="O106:O137" si="18">N106/360*M106</f>
        <v>12155.609999999999</v>
      </c>
      <c r="P106" s="40">
        <v>20000</v>
      </c>
      <c r="Q106" s="33">
        <f t="shared" ref="Q106:Q137" si="19">P106/360*G106</f>
        <v>20000</v>
      </c>
      <c r="R106" s="10">
        <v>20000</v>
      </c>
      <c r="S106" s="10">
        <f t="shared" ref="S106:S137" si="20">R106/360*J106</f>
        <v>0</v>
      </c>
      <c r="T106" s="10">
        <f t="shared" ref="T106:T137" si="21">((P106*G106)+(R106*J106))/360</f>
        <v>20000</v>
      </c>
      <c r="U106" s="139">
        <f t="shared" si="16"/>
        <v>12157.219662629115</v>
      </c>
    </row>
    <row r="107" spans="1:21" s="41" customFormat="1" ht="25.5" x14ac:dyDescent="0.25">
      <c r="A107" s="35" t="s">
        <v>316</v>
      </c>
      <c r="B107" s="36">
        <v>9085170</v>
      </c>
      <c r="C107" s="37" t="s">
        <v>274</v>
      </c>
      <c r="D107" s="7" t="s">
        <v>148</v>
      </c>
      <c r="E107" s="7" t="s">
        <v>8</v>
      </c>
      <c r="F107" s="15">
        <v>100</v>
      </c>
      <c r="G107" s="31">
        <v>360</v>
      </c>
      <c r="H107" s="31">
        <v>2</v>
      </c>
      <c r="I107" s="85"/>
      <c r="J107" s="31"/>
      <c r="K107" s="12">
        <v>2</v>
      </c>
      <c r="L107" s="9" t="s">
        <v>523</v>
      </c>
      <c r="M107" s="12">
        <f t="shared" si="17"/>
        <v>360</v>
      </c>
      <c r="N107" s="39">
        <v>12155.61</v>
      </c>
      <c r="O107" s="32">
        <f t="shared" si="18"/>
        <v>12155.609999999999</v>
      </c>
      <c r="P107" s="40">
        <v>20000</v>
      </c>
      <c r="Q107" s="33">
        <f t="shared" si="19"/>
        <v>20000</v>
      </c>
      <c r="R107" s="10">
        <v>20000</v>
      </c>
      <c r="S107" s="10">
        <f t="shared" si="20"/>
        <v>0</v>
      </c>
      <c r="T107" s="10">
        <f t="shared" si="21"/>
        <v>20000</v>
      </c>
      <c r="U107" s="139">
        <f t="shared" si="16"/>
        <v>12157.219662629115</v>
      </c>
    </row>
    <row r="108" spans="1:21" s="41" customFormat="1" ht="25.5" x14ac:dyDescent="0.25">
      <c r="A108" s="35">
        <v>630</v>
      </c>
      <c r="B108" s="36">
        <v>780518</v>
      </c>
      <c r="C108" s="37" t="s">
        <v>275</v>
      </c>
      <c r="D108" s="7" t="s">
        <v>149</v>
      </c>
      <c r="E108" s="7" t="s">
        <v>80</v>
      </c>
      <c r="F108" s="15">
        <v>100</v>
      </c>
      <c r="G108" s="31">
        <v>360</v>
      </c>
      <c r="H108" s="31">
        <v>1</v>
      </c>
      <c r="I108" s="85"/>
      <c r="J108" s="31"/>
      <c r="K108" s="12">
        <v>1</v>
      </c>
      <c r="L108" s="9" t="s">
        <v>536</v>
      </c>
      <c r="M108" s="12">
        <f t="shared" si="17"/>
        <v>360</v>
      </c>
      <c r="N108" s="39">
        <v>12155.61</v>
      </c>
      <c r="O108" s="32">
        <f t="shared" si="18"/>
        <v>12155.609999999999</v>
      </c>
      <c r="P108" s="40">
        <v>23000</v>
      </c>
      <c r="Q108" s="33">
        <f t="shared" si="19"/>
        <v>23000</v>
      </c>
      <c r="R108" s="10">
        <v>23000</v>
      </c>
      <c r="S108" s="10">
        <f t="shared" si="20"/>
        <v>0</v>
      </c>
      <c r="T108" s="10">
        <f t="shared" si="21"/>
        <v>23000</v>
      </c>
      <c r="U108" s="139">
        <f t="shared" si="16"/>
        <v>12157.219662629115</v>
      </c>
    </row>
    <row r="109" spans="1:21" s="41" customFormat="1" ht="22.5" customHeight="1" x14ac:dyDescent="0.25">
      <c r="A109" s="35">
        <v>630</v>
      </c>
      <c r="B109" s="36">
        <v>9083887</v>
      </c>
      <c r="C109" s="37" t="s">
        <v>276</v>
      </c>
      <c r="D109" s="11" t="s">
        <v>150</v>
      </c>
      <c r="E109" s="7" t="s">
        <v>151</v>
      </c>
      <c r="F109" s="15">
        <v>100</v>
      </c>
      <c r="G109" s="31">
        <v>360</v>
      </c>
      <c r="H109" s="31">
        <v>1</v>
      </c>
      <c r="I109" s="85"/>
      <c r="J109" s="31"/>
      <c r="K109" s="12">
        <v>1</v>
      </c>
      <c r="L109" s="9" t="s">
        <v>436</v>
      </c>
      <c r="M109" s="12">
        <f t="shared" si="17"/>
        <v>360</v>
      </c>
      <c r="N109" s="39">
        <v>12155.61</v>
      </c>
      <c r="O109" s="32">
        <f t="shared" si="18"/>
        <v>12155.609999999999</v>
      </c>
      <c r="P109" s="40">
        <v>23000</v>
      </c>
      <c r="Q109" s="33">
        <f t="shared" si="19"/>
        <v>23000</v>
      </c>
      <c r="R109" s="10">
        <v>23000</v>
      </c>
      <c r="S109" s="10">
        <f t="shared" si="20"/>
        <v>0</v>
      </c>
      <c r="T109" s="10">
        <f t="shared" si="21"/>
        <v>23000</v>
      </c>
      <c r="U109" s="139">
        <f t="shared" si="16"/>
        <v>12157.219662629115</v>
      </c>
    </row>
    <row r="110" spans="1:21" s="41" customFormat="1" ht="24" customHeight="1" x14ac:dyDescent="0.25">
      <c r="A110" s="35" t="s">
        <v>331</v>
      </c>
      <c r="B110" s="36">
        <v>1913244</v>
      </c>
      <c r="C110" s="37" t="s">
        <v>277</v>
      </c>
      <c r="D110" s="11" t="s">
        <v>152</v>
      </c>
      <c r="E110" s="7" t="s">
        <v>153</v>
      </c>
      <c r="F110" s="15">
        <v>100</v>
      </c>
      <c r="G110" s="31">
        <v>360</v>
      </c>
      <c r="H110" s="31">
        <v>3</v>
      </c>
      <c r="I110" s="85"/>
      <c r="J110" s="31"/>
      <c r="K110" s="12">
        <v>3</v>
      </c>
      <c r="L110" s="9" t="s">
        <v>505</v>
      </c>
      <c r="M110" s="12">
        <f t="shared" si="17"/>
        <v>360</v>
      </c>
      <c r="N110" s="39">
        <v>12155.61</v>
      </c>
      <c r="O110" s="32">
        <f t="shared" si="18"/>
        <v>12155.609999999999</v>
      </c>
      <c r="P110" s="40">
        <v>12500</v>
      </c>
      <c r="Q110" s="33">
        <f t="shared" si="19"/>
        <v>12500</v>
      </c>
      <c r="R110" s="10">
        <v>12500</v>
      </c>
      <c r="S110" s="10">
        <f t="shared" si="20"/>
        <v>0</v>
      </c>
      <c r="T110" s="10">
        <f t="shared" si="21"/>
        <v>12500</v>
      </c>
      <c r="U110" s="139">
        <f t="shared" si="16"/>
        <v>12157.219662629115</v>
      </c>
    </row>
    <row r="111" spans="1:21" s="41" customFormat="1" ht="38.25" x14ac:dyDescent="0.25">
      <c r="A111" s="35" t="s">
        <v>338</v>
      </c>
      <c r="B111" s="36">
        <v>1116195</v>
      </c>
      <c r="C111" s="37" t="s">
        <v>278</v>
      </c>
      <c r="D111" s="4" t="s">
        <v>154</v>
      </c>
      <c r="E111" s="17" t="s">
        <v>155</v>
      </c>
      <c r="F111" s="73">
        <v>100</v>
      </c>
      <c r="G111" s="66">
        <v>190</v>
      </c>
      <c r="H111" s="31">
        <v>2</v>
      </c>
      <c r="I111" s="9" t="s">
        <v>462</v>
      </c>
      <c r="J111" s="31">
        <v>170</v>
      </c>
      <c r="K111" s="12">
        <v>2</v>
      </c>
      <c r="L111" s="83" t="s">
        <v>594</v>
      </c>
      <c r="M111" s="12">
        <f t="shared" si="17"/>
        <v>360</v>
      </c>
      <c r="N111" s="39">
        <v>12155.61</v>
      </c>
      <c r="O111" s="32">
        <f t="shared" si="18"/>
        <v>12155.609999999999</v>
      </c>
      <c r="P111" s="40">
        <v>20000</v>
      </c>
      <c r="Q111" s="33">
        <f t="shared" si="19"/>
        <v>10555.555555555557</v>
      </c>
      <c r="R111" s="10">
        <v>20000</v>
      </c>
      <c r="S111" s="10">
        <f t="shared" si="20"/>
        <v>9444.4444444444453</v>
      </c>
      <c r="T111" s="10">
        <f t="shared" si="21"/>
        <v>20000</v>
      </c>
      <c r="U111" s="139">
        <f t="shared" si="16"/>
        <v>12157.219662629115</v>
      </c>
    </row>
    <row r="112" spans="1:21" s="41" customFormat="1" ht="26.25" customHeight="1" x14ac:dyDescent="0.25">
      <c r="A112" s="35"/>
      <c r="B112" s="36"/>
      <c r="C112" s="37"/>
      <c r="D112" s="4" t="s">
        <v>605</v>
      </c>
      <c r="E112" s="17" t="s">
        <v>166</v>
      </c>
      <c r="F112" s="73"/>
      <c r="G112" s="66">
        <v>360</v>
      </c>
      <c r="H112" s="31">
        <v>1</v>
      </c>
      <c r="I112" s="133"/>
      <c r="J112" s="31"/>
      <c r="K112" s="12">
        <v>1</v>
      </c>
      <c r="L112" s="9" t="s">
        <v>418</v>
      </c>
      <c r="M112" s="12">
        <f t="shared" si="17"/>
        <v>360</v>
      </c>
      <c r="N112" s="39">
        <v>12155.61</v>
      </c>
      <c r="O112" s="32">
        <f t="shared" si="18"/>
        <v>12155.609999999999</v>
      </c>
      <c r="P112" s="40">
        <v>23000</v>
      </c>
      <c r="Q112" s="33">
        <f t="shared" si="19"/>
        <v>23000</v>
      </c>
      <c r="R112" s="10"/>
      <c r="S112" s="10">
        <f t="shared" si="20"/>
        <v>0</v>
      </c>
      <c r="T112" s="10">
        <f t="shared" si="21"/>
        <v>23000</v>
      </c>
      <c r="U112" s="139">
        <f t="shared" si="16"/>
        <v>12157.219662629115</v>
      </c>
    </row>
    <row r="113" spans="1:21" s="41" customFormat="1" ht="26.25" customHeight="1" x14ac:dyDescent="0.25">
      <c r="A113" s="35"/>
      <c r="B113" s="36"/>
      <c r="C113" s="37"/>
      <c r="D113" s="4" t="s">
        <v>632</v>
      </c>
      <c r="E113" s="17" t="s">
        <v>614</v>
      </c>
      <c r="F113" s="73">
        <v>100</v>
      </c>
      <c r="G113" s="66"/>
      <c r="H113" s="31">
        <v>1</v>
      </c>
      <c r="I113" s="9"/>
      <c r="J113" s="31">
        <v>300</v>
      </c>
      <c r="K113" s="12">
        <v>1</v>
      </c>
      <c r="L113" s="83" t="s">
        <v>615</v>
      </c>
      <c r="M113" s="95">
        <f t="shared" si="17"/>
        <v>300</v>
      </c>
      <c r="N113" s="39">
        <v>12155.61</v>
      </c>
      <c r="O113" s="32">
        <f t="shared" si="18"/>
        <v>10129.674999999999</v>
      </c>
      <c r="P113" s="40"/>
      <c r="Q113" s="33">
        <f t="shared" si="19"/>
        <v>0</v>
      </c>
      <c r="R113" s="10">
        <v>23000</v>
      </c>
      <c r="S113" s="10">
        <f t="shared" si="20"/>
        <v>19166.666666666664</v>
      </c>
      <c r="T113" s="10">
        <f t="shared" si="21"/>
        <v>19166.666666666668</v>
      </c>
      <c r="U113" s="139">
        <f t="shared" si="16"/>
        <v>10131.016385524263</v>
      </c>
    </row>
    <row r="114" spans="1:21" s="41" customFormat="1" ht="38.25" x14ac:dyDescent="0.25">
      <c r="A114" s="35"/>
      <c r="B114" s="36">
        <v>1148098</v>
      </c>
      <c r="C114" s="37" t="s">
        <v>412</v>
      </c>
      <c r="D114" s="17" t="s">
        <v>354</v>
      </c>
      <c r="E114" s="17" t="s">
        <v>14</v>
      </c>
      <c r="F114" s="73">
        <v>100</v>
      </c>
      <c r="G114" s="66">
        <v>190</v>
      </c>
      <c r="H114" s="101">
        <v>2</v>
      </c>
      <c r="I114" s="86" t="s">
        <v>468</v>
      </c>
      <c r="J114" s="54">
        <v>170</v>
      </c>
      <c r="K114" s="99">
        <v>3</v>
      </c>
      <c r="L114" s="83" t="s">
        <v>595</v>
      </c>
      <c r="M114" s="12">
        <f t="shared" si="17"/>
        <v>360</v>
      </c>
      <c r="N114" s="39">
        <v>12155.61</v>
      </c>
      <c r="O114" s="32">
        <f t="shared" si="18"/>
        <v>12155.609999999999</v>
      </c>
      <c r="P114" s="40">
        <v>20000</v>
      </c>
      <c r="Q114" s="33">
        <f t="shared" si="19"/>
        <v>10555.555555555557</v>
      </c>
      <c r="R114" s="10">
        <v>12500</v>
      </c>
      <c r="S114" s="10">
        <f t="shared" si="20"/>
        <v>5902.7777777777774</v>
      </c>
      <c r="T114" s="10">
        <f t="shared" si="21"/>
        <v>16458.333333333332</v>
      </c>
      <c r="U114" s="139">
        <f t="shared" si="16"/>
        <v>12157.219662629115</v>
      </c>
    </row>
    <row r="115" spans="1:21" s="41" customFormat="1" ht="51" x14ac:dyDescent="0.25">
      <c r="A115" s="35" t="s">
        <v>316</v>
      </c>
      <c r="B115" s="36">
        <v>1689466</v>
      </c>
      <c r="C115" s="37" t="s">
        <v>279</v>
      </c>
      <c r="D115" s="4" t="s">
        <v>156</v>
      </c>
      <c r="E115" s="7" t="s">
        <v>157</v>
      </c>
      <c r="F115" s="15">
        <v>100</v>
      </c>
      <c r="G115" s="31">
        <v>190</v>
      </c>
      <c r="H115" s="98">
        <v>1</v>
      </c>
      <c r="I115" s="9" t="s">
        <v>542</v>
      </c>
      <c r="J115" s="31">
        <v>170</v>
      </c>
      <c r="K115" s="99">
        <v>2</v>
      </c>
      <c r="L115" s="83" t="s">
        <v>596</v>
      </c>
      <c r="M115" s="12">
        <f t="shared" si="17"/>
        <v>360</v>
      </c>
      <c r="N115" s="39">
        <v>12155.61</v>
      </c>
      <c r="O115" s="32">
        <f t="shared" si="18"/>
        <v>12155.609999999999</v>
      </c>
      <c r="P115" s="40">
        <v>23000</v>
      </c>
      <c r="Q115" s="33">
        <f t="shared" si="19"/>
        <v>12138.888888888889</v>
      </c>
      <c r="R115" s="10">
        <v>20000</v>
      </c>
      <c r="S115" s="10">
        <f t="shared" si="20"/>
        <v>9444.4444444444453</v>
      </c>
      <c r="T115" s="10">
        <f t="shared" si="21"/>
        <v>21583.333333333332</v>
      </c>
      <c r="U115" s="139">
        <f t="shared" si="16"/>
        <v>12157.219662629115</v>
      </c>
    </row>
    <row r="116" spans="1:21" s="41" customFormat="1" ht="56.25" customHeight="1" x14ac:dyDescent="0.25">
      <c r="A116" s="47"/>
      <c r="B116" s="36"/>
      <c r="C116" s="37"/>
      <c r="D116" s="4" t="s">
        <v>608</v>
      </c>
      <c r="E116" s="17" t="s">
        <v>609</v>
      </c>
      <c r="F116" s="73">
        <v>100</v>
      </c>
      <c r="G116" s="66">
        <v>106</v>
      </c>
      <c r="H116" s="98">
        <v>2</v>
      </c>
      <c r="I116" s="83" t="s">
        <v>656</v>
      </c>
      <c r="J116" s="66">
        <v>170</v>
      </c>
      <c r="K116" s="99">
        <v>3</v>
      </c>
      <c r="L116" s="136" t="s">
        <v>657</v>
      </c>
      <c r="M116" s="95">
        <f t="shared" si="17"/>
        <v>276</v>
      </c>
      <c r="N116" s="39">
        <v>12155.61</v>
      </c>
      <c r="O116" s="32">
        <f t="shared" si="18"/>
        <v>9319.3009999999995</v>
      </c>
      <c r="P116" s="74">
        <v>20000</v>
      </c>
      <c r="Q116" s="33">
        <f t="shared" si="19"/>
        <v>5888.8888888888887</v>
      </c>
      <c r="R116" s="75">
        <v>12500</v>
      </c>
      <c r="S116" s="75">
        <f t="shared" si="20"/>
        <v>5902.7777777777774</v>
      </c>
      <c r="T116" s="10">
        <f t="shared" si="21"/>
        <v>11791.666666666666</v>
      </c>
      <c r="U116" s="139">
        <f t="shared" si="16"/>
        <v>9320.5350746823206</v>
      </c>
    </row>
    <row r="117" spans="1:21" s="41" customFormat="1" ht="24" customHeight="1" x14ac:dyDescent="0.25">
      <c r="A117" s="35" t="s">
        <v>327</v>
      </c>
      <c r="B117" s="36">
        <v>9085499</v>
      </c>
      <c r="C117" s="37" t="s">
        <v>280</v>
      </c>
      <c r="D117" s="7" t="s">
        <v>158</v>
      </c>
      <c r="E117" s="7" t="s">
        <v>159</v>
      </c>
      <c r="F117" s="15">
        <v>100</v>
      </c>
      <c r="G117" s="31">
        <v>360</v>
      </c>
      <c r="H117" s="31">
        <v>2</v>
      </c>
      <c r="I117" s="85"/>
      <c r="J117" s="31"/>
      <c r="K117" s="12">
        <v>2</v>
      </c>
      <c r="L117" s="9" t="s">
        <v>521</v>
      </c>
      <c r="M117" s="12">
        <f t="shared" si="17"/>
        <v>360</v>
      </c>
      <c r="N117" s="39">
        <v>12155.61</v>
      </c>
      <c r="O117" s="32">
        <f t="shared" si="18"/>
        <v>12155.609999999999</v>
      </c>
      <c r="P117" s="40">
        <v>20000</v>
      </c>
      <c r="Q117" s="33">
        <f t="shared" si="19"/>
        <v>20000</v>
      </c>
      <c r="R117" s="10">
        <v>20000</v>
      </c>
      <c r="S117" s="10">
        <f t="shared" si="20"/>
        <v>0</v>
      </c>
      <c r="T117" s="10">
        <f t="shared" si="21"/>
        <v>20000</v>
      </c>
      <c r="U117" s="139">
        <f t="shared" si="16"/>
        <v>12157.219662629115</v>
      </c>
    </row>
    <row r="118" spans="1:21" s="41" customFormat="1" ht="25.5" x14ac:dyDescent="0.25">
      <c r="A118" s="35" t="s">
        <v>314</v>
      </c>
      <c r="B118" s="36">
        <v>444628</v>
      </c>
      <c r="C118" s="37" t="s">
        <v>281</v>
      </c>
      <c r="D118" s="11" t="s">
        <v>160</v>
      </c>
      <c r="E118" s="7" t="s">
        <v>119</v>
      </c>
      <c r="F118" s="15">
        <v>99</v>
      </c>
      <c r="G118" s="31">
        <v>360</v>
      </c>
      <c r="H118" s="31">
        <v>2</v>
      </c>
      <c r="I118" s="85"/>
      <c r="J118" s="31"/>
      <c r="K118" s="12">
        <v>2</v>
      </c>
      <c r="L118" s="9" t="s">
        <v>519</v>
      </c>
      <c r="M118" s="12">
        <f t="shared" si="17"/>
        <v>360</v>
      </c>
      <c r="N118" s="39">
        <v>12155.61</v>
      </c>
      <c r="O118" s="32">
        <f t="shared" si="18"/>
        <v>12155.609999999999</v>
      </c>
      <c r="P118" s="40">
        <v>20000</v>
      </c>
      <c r="Q118" s="33">
        <f t="shared" si="19"/>
        <v>20000</v>
      </c>
      <c r="R118" s="10">
        <v>20000</v>
      </c>
      <c r="S118" s="10">
        <f t="shared" si="20"/>
        <v>0</v>
      </c>
      <c r="T118" s="10">
        <f t="shared" si="21"/>
        <v>20000</v>
      </c>
      <c r="U118" s="139">
        <f t="shared" si="16"/>
        <v>12157.219662629115</v>
      </c>
    </row>
    <row r="119" spans="1:21" s="41" customFormat="1" ht="24" customHeight="1" x14ac:dyDescent="0.25">
      <c r="A119" s="35" t="s">
        <v>325</v>
      </c>
      <c r="B119" s="36">
        <v>276996</v>
      </c>
      <c r="C119" s="37" t="s">
        <v>282</v>
      </c>
      <c r="D119" s="11" t="s">
        <v>161</v>
      </c>
      <c r="E119" s="7" t="s">
        <v>135</v>
      </c>
      <c r="F119" s="15">
        <v>100</v>
      </c>
      <c r="G119" s="31">
        <v>360</v>
      </c>
      <c r="H119" s="31">
        <v>1</v>
      </c>
      <c r="I119" s="85"/>
      <c r="J119" s="31"/>
      <c r="K119" s="12">
        <v>1</v>
      </c>
      <c r="L119" s="9" t="s">
        <v>499</v>
      </c>
      <c r="M119" s="12">
        <f t="shared" si="17"/>
        <v>360</v>
      </c>
      <c r="N119" s="39">
        <v>12155.61</v>
      </c>
      <c r="O119" s="32">
        <f t="shared" si="18"/>
        <v>12155.609999999999</v>
      </c>
      <c r="P119" s="40">
        <v>23000</v>
      </c>
      <c r="Q119" s="33">
        <f t="shared" si="19"/>
        <v>23000</v>
      </c>
      <c r="R119" s="10">
        <v>23000</v>
      </c>
      <c r="S119" s="10">
        <f t="shared" si="20"/>
        <v>0</v>
      </c>
      <c r="T119" s="10">
        <f t="shared" si="21"/>
        <v>23000</v>
      </c>
      <c r="U119" s="139">
        <f t="shared" si="16"/>
        <v>12157.219662629115</v>
      </c>
    </row>
    <row r="120" spans="1:21" s="41" customFormat="1" ht="25.5" x14ac:dyDescent="0.25">
      <c r="A120" s="35" t="s">
        <v>310</v>
      </c>
      <c r="B120" s="36">
        <v>1800865</v>
      </c>
      <c r="C120" s="37" t="s">
        <v>283</v>
      </c>
      <c r="D120" s="11" t="s">
        <v>162</v>
      </c>
      <c r="E120" s="7" t="s">
        <v>163</v>
      </c>
      <c r="F120" s="15">
        <v>100</v>
      </c>
      <c r="G120" s="31">
        <v>360</v>
      </c>
      <c r="H120" s="31">
        <v>2</v>
      </c>
      <c r="I120" s="85"/>
      <c r="J120" s="31"/>
      <c r="K120" s="12">
        <v>2</v>
      </c>
      <c r="L120" s="9" t="s">
        <v>446</v>
      </c>
      <c r="M120" s="12">
        <f t="shared" si="17"/>
        <v>360</v>
      </c>
      <c r="N120" s="39">
        <v>12155.61</v>
      </c>
      <c r="O120" s="32">
        <f t="shared" si="18"/>
        <v>12155.609999999999</v>
      </c>
      <c r="P120" s="40">
        <v>20000</v>
      </c>
      <c r="Q120" s="33">
        <f t="shared" si="19"/>
        <v>20000</v>
      </c>
      <c r="R120" s="10">
        <v>20000</v>
      </c>
      <c r="S120" s="10">
        <f t="shared" si="20"/>
        <v>0</v>
      </c>
      <c r="T120" s="10">
        <f t="shared" si="21"/>
        <v>20000</v>
      </c>
      <c r="U120" s="139">
        <f t="shared" si="16"/>
        <v>12157.219662629115</v>
      </c>
    </row>
    <row r="121" spans="1:21" s="41" customFormat="1" ht="25.5" x14ac:dyDescent="0.25">
      <c r="A121" s="35" t="s">
        <v>330</v>
      </c>
      <c r="B121" s="36">
        <v>621477</v>
      </c>
      <c r="C121" s="37" t="s">
        <v>284</v>
      </c>
      <c r="D121" s="11" t="s">
        <v>164</v>
      </c>
      <c r="E121" s="7" t="s">
        <v>135</v>
      </c>
      <c r="F121" s="15">
        <v>100</v>
      </c>
      <c r="G121" s="31">
        <v>180</v>
      </c>
      <c r="H121" s="31">
        <v>2</v>
      </c>
      <c r="I121" s="9" t="s">
        <v>512</v>
      </c>
      <c r="J121" s="31">
        <v>180</v>
      </c>
      <c r="K121" s="12">
        <v>2</v>
      </c>
      <c r="L121" s="9" t="s">
        <v>597</v>
      </c>
      <c r="M121" s="12">
        <f t="shared" si="17"/>
        <v>360</v>
      </c>
      <c r="N121" s="39">
        <v>12155.61</v>
      </c>
      <c r="O121" s="32">
        <f t="shared" si="18"/>
        <v>12155.609999999999</v>
      </c>
      <c r="P121" s="40">
        <v>20000</v>
      </c>
      <c r="Q121" s="33">
        <f t="shared" si="19"/>
        <v>10000</v>
      </c>
      <c r="R121" s="10">
        <v>20000</v>
      </c>
      <c r="S121" s="10">
        <f t="shared" si="20"/>
        <v>10000</v>
      </c>
      <c r="T121" s="10">
        <f t="shared" si="21"/>
        <v>20000</v>
      </c>
      <c r="U121" s="139">
        <f t="shared" si="16"/>
        <v>12157.219662629115</v>
      </c>
    </row>
    <row r="122" spans="1:21" s="41" customFormat="1" ht="38.25" x14ac:dyDescent="0.25">
      <c r="A122" s="47" t="s">
        <v>339</v>
      </c>
      <c r="B122" s="36">
        <v>3161734</v>
      </c>
      <c r="C122" s="37" t="s">
        <v>285</v>
      </c>
      <c r="D122" s="11" t="s">
        <v>165</v>
      </c>
      <c r="E122" s="7" t="s">
        <v>166</v>
      </c>
      <c r="F122" s="15">
        <v>100</v>
      </c>
      <c r="G122" s="31">
        <v>190</v>
      </c>
      <c r="H122" s="98">
        <v>2</v>
      </c>
      <c r="I122" s="9" t="s">
        <v>463</v>
      </c>
      <c r="J122" s="31">
        <v>170</v>
      </c>
      <c r="K122" s="99">
        <v>3</v>
      </c>
      <c r="L122" s="136" t="s">
        <v>598</v>
      </c>
      <c r="M122" s="12">
        <f t="shared" si="17"/>
        <v>360</v>
      </c>
      <c r="N122" s="39">
        <v>12155.61</v>
      </c>
      <c r="O122" s="32">
        <f t="shared" si="18"/>
        <v>12155.609999999999</v>
      </c>
      <c r="P122" s="40">
        <v>20000</v>
      </c>
      <c r="Q122" s="33">
        <f t="shared" si="19"/>
        <v>10555.555555555557</v>
      </c>
      <c r="R122" s="10">
        <v>12500</v>
      </c>
      <c r="S122" s="10">
        <f t="shared" si="20"/>
        <v>5902.7777777777774</v>
      </c>
      <c r="T122" s="10">
        <f t="shared" si="21"/>
        <v>16458.333333333332</v>
      </c>
      <c r="U122" s="139">
        <f t="shared" si="16"/>
        <v>12157.219662629115</v>
      </c>
    </row>
    <row r="123" spans="1:21" s="41" customFormat="1" ht="25.5" customHeight="1" x14ac:dyDescent="0.25">
      <c r="A123" s="35">
        <v>630</v>
      </c>
      <c r="B123" s="36">
        <v>7100284</v>
      </c>
      <c r="C123" s="52" t="s">
        <v>286</v>
      </c>
      <c r="D123" s="11" t="s">
        <v>167</v>
      </c>
      <c r="E123" s="7" t="s">
        <v>68</v>
      </c>
      <c r="F123" s="15">
        <v>100</v>
      </c>
      <c r="G123" s="31">
        <v>360</v>
      </c>
      <c r="H123" s="31">
        <v>1</v>
      </c>
      <c r="I123" s="85"/>
      <c r="J123" s="31"/>
      <c r="K123" s="12">
        <v>1</v>
      </c>
      <c r="L123" s="9" t="s">
        <v>433</v>
      </c>
      <c r="M123" s="12">
        <f t="shared" si="17"/>
        <v>360</v>
      </c>
      <c r="N123" s="39">
        <v>12155.61</v>
      </c>
      <c r="O123" s="32">
        <f t="shared" si="18"/>
        <v>12155.609999999999</v>
      </c>
      <c r="P123" s="40">
        <v>23000</v>
      </c>
      <c r="Q123" s="33">
        <f t="shared" si="19"/>
        <v>23000</v>
      </c>
      <c r="R123" s="10">
        <v>23000</v>
      </c>
      <c r="S123" s="10">
        <f t="shared" si="20"/>
        <v>0</v>
      </c>
      <c r="T123" s="10">
        <f t="shared" si="21"/>
        <v>23000</v>
      </c>
      <c r="U123" s="139">
        <f t="shared" si="16"/>
        <v>12157.219662629115</v>
      </c>
    </row>
    <row r="124" spans="1:21" s="41" customFormat="1" ht="51" x14ac:dyDescent="0.25">
      <c r="A124" s="35" t="s">
        <v>340</v>
      </c>
      <c r="B124" s="36">
        <v>1910098</v>
      </c>
      <c r="C124" s="37" t="s">
        <v>287</v>
      </c>
      <c r="D124" s="11" t="s">
        <v>168</v>
      </c>
      <c r="E124" s="7" t="s">
        <v>169</v>
      </c>
      <c r="F124" s="15">
        <v>100</v>
      </c>
      <c r="G124" s="31">
        <v>190</v>
      </c>
      <c r="H124" s="31">
        <v>2</v>
      </c>
      <c r="I124" s="9" t="s">
        <v>450</v>
      </c>
      <c r="J124" s="31">
        <v>170</v>
      </c>
      <c r="K124" s="12">
        <v>2</v>
      </c>
      <c r="L124" s="136" t="s">
        <v>599</v>
      </c>
      <c r="M124" s="12">
        <f t="shared" si="17"/>
        <v>360</v>
      </c>
      <c r="N124" s="39">
        <v>12155.61</v>
      </c>
      <c r="O124" s="32">
        <f t="shared" si="18"/>
        <v>12155.609999999999</v>
      </c>
      <c r="P124" s="40">
        <v>20000</v>
      </c>
      <c r="Q124" s="33">
        <f t="shared" si="19"/>
        <v>10555.555555555557</v>
      </c>
      <c r="R124" s="10">
        <v>20000</v>
      </c>
      <c r="S124" s="10">
        <f t="shared" si="20"/>
        <v>9444.4444444444453</v>
      </c>
      <c r="T124" s="10">
        <f t="shared" si="21"/>
        <v>20000</v>
      </c>
      <c r="U124" s="139">
        <f t="shared" si="16"/>
        <v>12157.219662629115</v>
      </c>
    </row>
    <row r="125" spans="1:21" s="41" customFormat="1" ht="25.5" x14ac:dyDescent="0.25">
      <c r="A125" s="35" t="s">
        <v>310</v>
      </c>
      <c r="B125" s="36">
        <v>271991</v>
      </c>
      <c r="C125" s="37" t="s">
        <v>288</v>
      </c>
      <c r="D125" s="11" t="s">
        <v>170</v>
      </c>
      <c r="E125" s="7" t="s">
        <v>171</v>
      </c>
      <c r="F125" s="15">
        <v>100</v>
      </c>
      <c r="G125" s="31">
        <v>360</v>
      </c>
      <c r="H125" s="31">
        <v>2</v>
      </c>
      <c r="I125" s="85"/>
      <c r="J125" s="31"/>
      <c r="K125" s="12">
        <v>2</v>
      </c>
      <c r="L125" s="9" t="s">
        <v>511</v>
      </c>
      <c r="M125" s="12">
        <f t="shared" si="17"/>
        <v>360</v>
      </c>
      <c r="N125" s="39">
        <v>12155.61</v>
      </c>
      <c r="O125" s="32">
        <f t="shared" si="18"/>
        <v>12155.609999999999</v>
      </c>
      <c r="P125" s="40">
        <v>20000</v>
      </c>
      <c r="Q125" s="33">
        <f t="shared" si="19"/>
        <v>20000</v>
      </c>
      <c r="R125" s="10">
        <v>20000</v>
      </c>
      <c r="S125" s="10">
        <f t="shared" si="20"/>
        <v>0</v>
      </c>
      <c r="T125" s="10">
        <f t="shared" si="21"/>
        <v>20000</v>
      </c>
      <c r="U125" s="139">
        <f t="shared" si="16"/>
        <v>12157.219662629115</v>
      </c>
    </row>
    <row r="126" spans="1:21" s="41" customFormat="1" ht="25.5" x14ac:dyDescent="0.25">
      <c r="A126" s="35" t="s">
        <v>341</v>
      </c>
      <c r="B126" s="36">
        <v>151469</v>
      </c>
      <c r="C126" s="37" t="s">
        <v>289</v>
      </c>
      <c r="D126" s="11" t="s">
        <v>172</v>
      </c>
      <c r="E126" s="7" t="s">
        <v>173</v>
      </c>
      <c r="F126" s="15">
        <v>100</v>
      </c>
      <c r="G126" s="31">
        <v>360</v>
      </c>
      <c r="H126" s="31">
        <v>2</v>
      </c>
      <c r="I126" s="85"/>
      <c r="J126" s="31"/>
      <c r="K126" s="12">
        <v>2</v>
      </c>
      <c r="L126" s="9" t="s">
        <v>517</v>
      </c>
      <c r="M126" s="12">
        <f t="shared" si="17"/>
        <v>360</v>
      </c>
      <c r="N126" s="39">
        <v>12155.61</v>
      </c>
      <c r="O126" s="32">
        <f t="shared" si="18"/>
        <v>12155.609999999999</v>
      </c>
      <c r="P126" s="40">
        <v>20000</v>
      </c>
      <c r="Q126" s="33">
        <f t="shared" si="19"/>
        <v>20000</v>
      </c>
      <c r="R126" s="10">
        <v>20000</v>
      </c>
      <c r="S126" s="10">
        <f t="shared" si="20"/>
        <v>0</v>
      </c>
      <c r="T126" s="10">
        <f t="shared" si="21"/>
        <v>20000</v>
      </c>
      <c r="U126" s="139">
        <f t="shared" si="16"/>
        <v>12157.219662629115</v>
      </c>
    </row>
    <row r="127" spans="1:21" s="41" customFormat="1" ht="24" customHeight="1" x14ac:dyDescent="0.25">
      <c r="A127" s="35">
        <v>630</v>
      </c>
      <c r="B127" s="36">
        <v>9084399</v>
      </c>
      <c r="C127" s="37" t="s">
        <v>290</v>
      </c>
      <c r="D127" s="11" t="s">
        <v>174</v>
      </c>
      <c r="E127" s="7" t="s">
        <v>175</v>
      </c>
      <c r="F127" s="15">
        <v>100</v>
      </c>
      <c r="G127" s="31">
        <v>360</v>
      </c>
      <c r="H127" s="31">
        <v>2</v>
      </c>
      <c r="I127" s="85"/>
      <c r="J127" s="31"/>
      <c r="K127" s="12">
        <v>2</v>
      </c>
      <c r="L127" s="9" t="s">
        <v>513</v>
      </c>
      <c r="M127" s="12">
        <f t="shared" si="17"/>
        <v>360</v>
      </c>
      <c r="N127" s="39">
        <v>12155.61</v>
      </c>
      <c r="O127" s="32">
        <f t="shared" si="18"/>
        <v>12155.609999999999</v>
      </c>
      <c r="P127" s="40">
        <v>20000</v>
      </c>
      <c r="Q127" s="33">
        <f t="shared" si="19"/>
        <v>20000</v>
      </c>
      <c r="R127" s="10">
        <v>20000</v>
      </c>
      <c r="S127" s="10">
        <f t="shared" si="20"/>
        <v>0</v>
      </c>
      <c r="T127" s="10">
        <f t="shared" si="21"/>
        <v>20000</v>
      </c>
      <c r="U127" s="139">
        <f t="shared" si="16"/>
        <v>12157.219662629115</v>
      </c>
    </row>
    <row r="128" spans="1:21" s="41" customFormat="1" ht="38.25" x14ac:dyDescent="0.25">
      <c r="A128" s="35">
        <v>630</v>
      </c>
      <c r="B128" s="36">
        <v>104999</v>
      </c>
      <c r="C128" s="37" t="s">
        <v>291</v>
      </c>
      <c r="D128" s="11" t="s">
        <v>176</v>
      </c>
      <c r="E128" s="7" t="s">
        <v>177</v>
      </c>
      <c r="F128" s="15">
        <v>100</v>
      </c>
      <c r="G128" s="31">
        <v>199</v>
      </c>
      <c r="H128" s="98">
        <v>1</v>
      </c>
      <c r="I128" s="9" t="s">
        <v>431</v>
      </c>
      <c r="J128" s="31">
        <v>161</v>
      </c>
      <c r="K128" s="99">
        <v>3</v>
      </c>
      <c r="L128" s="83" t="s">
        <v>600</v>
      </c>
      <c r="M128" s="12">
        <f t="shared" si="17"/>
        <v>360</v>
      </c>
      <c r="N128" s="39">
        <v>12155.61</v>
      </c>
      <c r="O128" s="32">
        <f t="shared" si="18"/>
        <v>12155.609999999999</v>
      </c>
      <c r="P128" s="40">
        <v>23000</v>
      </c>
      <c r="Q128" s="33">
        <f t="shared" si="19"/>
        <v>12713.888888888889</v>
      </c>
      <c r="R128" s="10">
        <v>12500</v>
      </c>
      <c r="S128" s="10">
        <f t="shared" si="20"/>
        <v>5590.2777777777774</v>
      </c>
      <c r="T128" s="10">
        <f t="shared" si="21"/>
        <v>18304.166666666668</v>
      </c>
      <c r="U128" s="139">
        <f t="shared" si="16"/>
        <v>12157.219662629115</v>
      </c>
    </row>
    <row r="129" spans="1:21" s="41" customFormat="1" ht="25.5" x14ac:dyDescent="0.25">
      <c r="A129" s="35" t="s">
        <v>319</v>
      </c>
      <c r="B129" s="36">
        <v>524072</v>
      </c>
      <c r="C129" s="37" t="s">
        <v>292</v>
      </c>
      <c r="D129" s="11" t="s">
        <v>178</v>
      </c>
      <c r="E129" s="7" t="s">
        <v>179</v>
      </c>
      <c r="F129" s="15">
        <v>100</v>
      </c>
      <c r="G129" s="31">
        <v>179</v>
      </c>
      <c r="H129" s="31">
        <v>1</v>
      </c>
      <c r="I129" s="9" t="s">
        <v>503</v>
      </c>
      <c r="J129" s="31">
        <v>181</v>
      </c>
      <c r="K129" s="12">
        <v>1</v>
      </c>
      <c r="L129" s="136" t="s">
        <v>601</v>
      </c>
      <c r="M129" s="12">
        <f t="shared" si="17"/>
        <v>360</v>
      </c>
      <c r="N129" s="39">
        <v>12155.61</v>
      </c>
      <c r="O129" s="32">
        <f t="shared" si="18"/>
        <v>12155.609999999999</v>
      </c>
      <c r="P129" s="40">
        <v>23000</v>
      </c>
      <c r="Q129" s="33">
        <f t="shared" si="19"/>
        <v>11436.111111111111</v>
      </c>
      <c r="R129" s="10">
        <v>23000</v>
      </c>
      <c r="S129" s="10">
        <f t="shared" si="20"/>
        <v>11563.888888888889</v>
      </c>
      <c r="T129" s="10">
        <f t="shared" si="21"/>
        <v>23000</v>
      </c>
      <c r="U129" s="139">
        <f t="shared" si="16"/>
        <v>12157.219662629115</v>
      </c>
    </row>
    <row r="130" spans="1:21" s="41" customFormat="1" ht="25.5" x14ac:dyDescent="0.25">
      <c r="A130" s="35" t="s">
        <v>320</v>
      </c>
      <c r="B130" s="36">
        <v>69865</v>
      </c>
      <c r="C130" s="37" t="s">
        <v>293</v>
      </c>
      <c r="D130" s="11" t="s">
        <v>180</v>
      </c>
      <c r="E130" s="7" t="s">
        <v>181</v>
      </c>
      <c r="F130" s="15">
        <v>100</v>
      </c>
      <c r="G130" s="31">
        <v>360</v>
      </c>
      <c r="H130" s="31">
        <v>2</v>
      </c>
      <c r="I130" s="85"/>
      <c r="J130" s="31"/>
      <c r="K130" s="12">
        <v>2</v>
      </c>
      <c r="L130" s="9" t="s">
        <v>539</v>
      </c>
      <c r="M130" s="12">
        <f t="shared" si="17"/>
        <v>360</v>
      </c>
      <c r="N130" s="39">
        <v>12155.61</v>
      </c>
      <c r="O130" s="32">
        <f t="shared" si="18"/>
        <v>12155.609999999999</v>
      </c>
      <c r="P130" s="40">
        <v>20000</v>
      </c>
      <c r="Q130" s="33">
        <f t="shared" si="19"/>
        <v>20000</v>
      </c>
      <c r="R130" s="10">
        <v>20000</v>
      </c>
      <c r="S130" s="10">
        <f t="shared" si="20"/>
        <v>0</v>
      </c>
      <c r="T130" s="10">
        <f t="shared" si="21"/>
        <v>20000</v>
      </c>
      <c r="U130" s="139">
        <f t="shared" si="16"/>
        <v>12157.219662629115</v>
      </c>
    </row>
    <row r="131" spans="1:21" s="41" customFormat="1" ht="25.5" x14ac:dyDescent="0.25">
      <c r="A131" s="35"/>
      <c r="B131" s="36"/>
      <c r="C131" s="37"/>
      <c r="D131" s="11" t="s">
        <v>602</v>
      </c>
      <c r="E131" s="7" t="s">
        <v>603</v>
      </c>
      <c r="F131" s="15">
        <v>100</v>
      </c>
      <c r="G131" s="66"/>
      <c r="H131" s="31">
        <v>1</v>
      </c>
      <c r="I131" s="85"/>
      <c r="J131" s="31">
        <v>181</v>
      </c>
      <c r="K131" s="12">
        <v>1</v>
      </c>
      <c r="L131" s="9" t="s">
        <v>604</v>
      </c>
      <c r="M131" s="95">
        <f t="shared" si="17"/>
        <v>181</v>
      </c>
      <c r="N131" s="39">
        <v>12155.61</v>
      </c>
      <c r="O131" s="32">
        <f t="shared" si="18"/>
        <v>6111.5705833333332</v>
      </c>
      <c r="P131" s="40">
        <v>23000</v>
      </c>
      <c r="Q131" s="33">
        <f t="shared" si="19"/>
        <v>0</v>
      </c>
      <c r="R131" s="10">
        <v>20000</v>
      </c>
      <c r="S131" s="10">
        <f t="shared" si="20"/>
        <v>10055.555555555557</v>
      </c>
      <c r="T131" s="10">
        <f t="shared" si="21"/>
        <v>10055.555555555555</v>
      </c>
      <c r="U131" s="139">
        <f t="shared" si="16"/>
        <v>6112.3798859329718</v>
      </c>
    </row>
    <row r="132" spans="1:21" s="41" customFormat="1" ht="24.75" customHeight="1" x14ac:dyDescent="0.25">
      <c r="A132" s="35" t="s">
        <v>313</v>
      </c>
      <c r="B132" s="36">
        <v>270245</v>
      </c>
      <c r="C132" s="37" t="s">
        <v>294</v>
      </c>
      <c r="D132" s="11" t="s">
        <v>182</v>
      </c>
      <c r="E132" s="7" t="s">
        <v>45</v>
      </c>
      <c r="F132" s="15">
        <v>100</v>
      </c>
      <c r="G132" s="31">
        <v>360</v>
      </c>
      <c r="H132" s="31">
        <v>2</v>
      </c>
      <c r="I132" s="85"/>
      <c r="J132" s="31"/>
      <c r="K132" s="12">
        <v>2</v>
      </c>
      <c r="L132" s="9" t="s">
        <v>543</v>
      </c>
      <c r="M132" s="12">
        <f t="shared" si="17"/>
        <v>360</v>
      </c>
      <c r="N132" s="39">
        <v>12155.61</v>
      </c>
      <c r="O132" s="32">
        <f t="shared" si="18"/>
        <v>12155.609999999999</v>
      </c>
      <c r="P132" s="40">
        <v>20000</v>
      </c>
      <c r="Q132" s="33">
        <f t="shared" si="19"/>
        <v>20000</v>
      </c>
      <c r="R132" s="10">
        <v>20000</v>
      </c>
      <c r="S132" s="10">
        <f t="shared" si="20"/>
        <v>0</v>
      </c>
      <c r="T132" s="10">
        <f t="shared" si="21"/>
        <v>20000</v>
      </c>
      <c r="U132" s="139">
        <f t="shared" si="16"/>
        <v>12157.219662629115</v>
      </c>
    </row>
    <row r="133" spans="1:21" s="41" customFormat="1" ht="51" x14ac:dyDescent="0.25">
      <c r="A133" s="35"/>
      <c r="B133" s="36">
        <v>1181830</v>
      </c>
      <c r="C133" s="37" t="s">
        <v>391</v>
      </c>
      <c r="D133" s="11" t="s">
        <v>355</v>
      </c>
      <c r="E133" s="7" t="s">
        <v>356</v>
      </c>
      <c r="F133" s="15">
        <v>100</v>
      </c>
      <c r="G133" s="31">
        <v>360</v>
      </c>
      <c r="H133" s="31">
        <v>1</v>
      </c>
      <c r="I133" s="85"/>
      <c r="J133" s="31"/>
      <c r="K133" s="12">
        <v>1</v>
      </c>
      <c r="L133" s="9" t="s">
        <v>458</v>
      </c>
      <c r="M133" s="12">
        <f t="shared" si="17"/>
        <v>360</v>
      </c>
      <c r="N133" s="39">
        <v>12155.61</v>
      </c>
      <c r="O133" s="32">
        <f t="shared" si="18"/>
        <v>12155.609999999999</v>
      </c>
      <c r="P133" s="40">
        <v>23000</v>
      </c>
      <c r="Q133" s="33">
        <f t="shared" si="19"/>
        <v>23000</v>
      </c>
      <c r="R133" s="10">
        <v>23000</v>
      </c>
      <c r="S133" s="10">
        <f t="shared" si="20"/>
        <v>0</v>
      </c>
      <c r="T133" s="10">
        <f t="shared" si="21"/>
        <v>23000</v>
      </c>
      <c r="U133" s="139">
        <f t="shared" si="16"/>
        <v>12157.219662629115</v>
      </c>
    </row>
    <row r="134" spans="1:21" s="41" customFormat="1" ht="24" customHeight="1" x14ac:dyDescent="0.25">
      <c r="A134" s="35" t="s">
        <v>315</v>
      </c>
      <c r="B134" s="36">
        <v>62144</v>
      </c>
      <c r="C134" s="37" t="s">
        <v>295</v>
      </c>
      <c r="D134" s="11" t="s">
        <v>183</v>
      </c>
      <c r="E134" s="7" t="s">
        <v>184</v>
      </c>
      <c r="F134" s="15">
        <v>100</v>
      </c>
      <c r="G134" s="31">
        <v>360</v>
      </c>
      <c r="H134" s="31">
        <v>2</v>
      </c>
      <c r="I134" s="85"/>
      <c r="J134" s="31"/>
      <c r="K134" s="12">
        <v>2</v>
      </c>
      <c r="L134" s="9" t="s">
        <v>504</v>
      </c>
      <c r="M134" s="12">
        <f t="shared" si="17"/>
        <v>360</v>
      </c>
      <c r="N134" s="39">
        <v>12155.61</v>
      </c>
      <c r="O134" s="32">
        <f t="shared" si="18"/>
        <v>12155.609999999999</v>
      </c>
      <c r="P134" s="40">
        <v>20000</v>
      </c>
      <c r="Q134" s="33">
        <f t="shared" si="19"/>
        <v>20000</v>
      </c>
      <c r="R134" s="10">
        <v>20000</v>
      </c>
      <c r="S134" s="10">
        <f t="shared" si="20"/>
        <v>0</v>
      </c>
      <c r="T134" s="10">
        <f t="shared" si="21"/>
        <v>20000</v>
      </c>
      <c r="U134" s="139">
        <f t="shared" si="16"/>
        <v>12157.219662629115</v>
      </c>
    </row>
    <row r="135" spans="1:21" s="41" customFormat="1" ht="24" customHeight="1" x14ac:dyDescent="0.25">
      <c r="A135" s="35" t="s">
        <v>325</v>
      </c>
      <c r="B135" s="53">
        <v>850120</v>
      </c>
      <c r="C135" s="37" t="s">
        <v>296</v>
      </c>
      <c r="D135" s="7" t="s">
        <v>185</v>
      </c>
      <c r="E135" s="7" t="s">
        <v>186</v>
      </c>
      <c r="F135" s="15">
        <v>99</v>
      </c>
      <c r="G135" s="31">
        <v>360</v>
      </c>
      <c r="H135" s="31">
        <v>2</v>
      </c>
      <c r="I135" s="85"/>
      <c r="J135" s="31"/>
      <c r="K135" s="12">
        <v>2</v>
      </c>
      <c r="L135" s="9" t="s">
        <v>518</v>
      </c>
      <c r="M135" s="12">
        <f t="shared" si="17"/>
        <v>360</v>
      </c>
      <c r="N135" s="39">
        <v>12155.61</v>
      </c>
      <c r="O135" s="32">
        <f t="shared" si="18"/>
        <v>12155.609999999999</v>
      </c>
      <c r="P135" s="40">
        <v>20000</v>
      </c>
      <c r="Q135" s="33">
        <f t="shared" si="19"/>
        <v>20000</v>
      </c>
      <c r="R135" s="10">
        <v>20000</v>
      </c>
      <c r="S135" s="10">
        <f t="shared" si="20"/>
        <v>0</v>
      </c>
      <c r="T135" s="10">
        <f t="shared" si="21"/>
        <v>20000</v>
      </c>
      <c r="U135" s="139">
        <f t="shared" si="16"/>
        <v>12157.219662629115</v>
      </c>
    </row>
    <row r="136" spans="1:21" s="41" customFormat="1" ht="41.25" customHeight="1" x14ac:dyDescent="0.25">
      <c r="A136" s="35"/>
      <c r="B136" s="53"/>
      <c r="C136" s="37"/>
      <c r="D136" s="76" t="s">
        <v>610</v>
      </c>
      <c r="E136" s="7" t="s">
        <v>611</v>
      </c>
      <c r="F136" s="15">
        <v>100</v>
      </c>
      <c r="G136" s="31"/>
      <c r="H136" s="31">
        <v>2</v>
      </c>
      <c r="I136" s="85"/>
      <c r="J136" s="31">
        <v>39</v>
      </c>
      <c r="K136" s="12">
        <v>2</v>
      </c>
      <c r="L136" s="9" t="s">
        <v>612</v>
      </c>
      <c r="M136" s="95">
        <f t="shared" si="17"/>
        <v>39</v>
      </c>
      <c r="N136" s="39">
        <v>12155.61</v>
      </c>
      <c r="O136" s="32">
        <f t="shared" si="18"/>
        <v>1316.8577499999999</v>
      </c>
      <c r="P136" s="40"/>
      <c r="Q136" s="33">
        <f t="shared" si="19"/>
        <v>0</v>
      </c>
      <c r="R136" s="10">
        <v>20000</v>
      </c>
      <c r="S136" s="10">
        <f t="shared" si="20"/>
        <v>2166.6666666666665</v>
      </c>
      <c r="T136" s="10">
        <f t="shared" si="21"/>
        <v>2166.6666666666665</v>
      </c>
      <c r="U136" s="139">
        <f t="shared" si="16"/>
        <v>1317.0321301181541</v>
      </c>
    </row>
    <row r="137" spans="1:21" s="41" customFormat="1" ht="25.5" x14ac:dyDescent="0.25">
      <c r="A137" s="55"/>
      <c r="B137" s="36">
        <v>8556876</v>
      </c>
      <c r="C137" s="37" t="s">
        <v>399</v>
      </c>
      <c r="D137" s="70" t="s">
        <v>357</v>
      </c>
      <c r="E137" s="7" t="s">
        <v>358</v>
      </c>
      <c r="F137" s="15">
        <v>100</v>
      </c>
      <c r="G137" s="31">
        <v>360</v>
      </c>
      <c r="H137" s="31">
        <v>1</v>
      </c>
      <c r="I137" s="85"/>
      <c r="J137" s="31"/>
      <c r="K137" s="12">
        <v>1</v>
      </c>
      <c r="L137" s="9" t="s">
        <v>419</v>
      </c>
      <c r="M137" s="12">
        <f t="shared" si="17"/>
        <v>360</v>
      </c>
      <c r="N137" s="39">
        <v>12155.61</v>
      </c>
      <c r="O137" s="32">
        <f t="shared" si="18"/>
        <v>12155.609999999999</v>
      </c>
      <c r="P137" s="40">
        <v>23000</v>
      </c>
      <c r="Q137" s="33">
        <f t="shared" si="19"/>
        <v>23000</v>
      </c>
      <c r="R137" s="10">
        <v>23000</v>
      </c>
      <c r="S137" s="10">
        <f t="shared" si="20"/>
        <v>0</v>
      </c>
      <c r="T137" s="10">
        <f t="shared" si="21"/>
        <v>23000</v>
      </c>
      <c r="U137" s="139">
        <f t="shared" si="16"/>
        <v>12157.219662629115</v>
      </c>
    </row>
    <row r="138" spans="1:21" s="41" customFormat="1" ht="25.5" x14ac:dyDescent="0.25">
      <c r="A138" s="55"/>
      <c r="B138" s="36">
        <v>9083623</v>
      </c>
      <c r="C138" s="37" t="s">
        <v>297</v>
      </c>
      <c r="D138" s="70" t="s">
        <v>187</v>
      </c>
      <c r="E138" s="7" t="s">
        <v>188</v>
      </c>
      <c r="F138" s="15"/>
      <c r="G138" s="31">
        <v>360</v>
      </c>
      <c r="H138" s="31">
        <v>1</v>
      </c>
      <c r="I138" s="85"/>
      <c r="J138" s="31"/>
      <c r="K138" s="12">
        <v>1</v>
      </c>
      <c r="L138" s="9" t="s">
        <v>441</v>
      </c>
      <c r="M138" s="12">
        <f t="shared" ref="M138:M167" si="22">G138+J138</f>
        <v>360</v>
      </c>
      <c r="N138" s="39">
        <v>12155.61</v>
      </c>
      <c r="O138" s="32">
        <f t="shared" ref="O138:O167" si="23">N138/360*M138</f>
        <v>12155.609999999999</v>
      </c>
      <c r="P138" s="40">
        <v>23000</v>
      </c>
      <c r="Q138" s="33">
        <f t="shared" ref="Q138:Q167" si="24">P138/360*G138</f>
        <v>23000</v>
      </c>
      <c r="R138" s="10">
        <v>23000</v>
      </c>
      <c r="S138" s="10">
        <f t="shared" ref="S138:S167" si="25">R138/360*J138</f>
        <v>0</v>
      </c>
      <c r="T138" s="10">
        <f t="shared" ref="T138:T167" si="26">((P138*G138)+(R138*J138))/360</f>
        <v>23000</v>
      </c>
      <c r="U138" s="139">
        <f t="shared" si="16"/>
        <v>12157.219662629115</v>
      </c>
    </row>
    <row r="139" spans="1:21" s="41" customFormat="1" ht="38.25" x14ac:dyDescent="0.25">
      <c r="A139" s="55"/>
      <c r="B139" s="36"/>
      <c r="C139" s="37"/>
      <c r="D139" s="70" t="s">
        <v>606</v>
      </c>
      <c r="E139" s="7" t="s">
        <v>30</v>
      </c>
      <c r="F139" s="15">
        <v>100</v>
      </c>
      <c r="G139" s="31"/>
      <c r="H139" s="31">
        <v>3</v>
      </c>
      <c r="I139" s="85"/>
      <c r="J139" s="31">
        <v>38</v>
      </c>
      <c r="K139" s="12">
        <v>3</v>
      </c>
      <c r="L139" s="9" t="s">
        <v>607</v>
      </c>
      <c r="M139" s="95">
        <f t="shared" si="22"/>
        <v>38</v>
      </c>
      <c r="N139" s="39">
        <v>12155.61</v>
      </c>
      <c r="O139" s="32">
        <f t="shared" si="23"/>
        <v>1283.0921666666666</v>
      </c>
      <c r="P139" s="40"/>
      <c r="Q139" s="33">
        <f t="shared" si="24"/>
        <v>0</v>
      </c>
      <c r="R139" s="10">
        <v>12500</v>
      </c>
      <c r="S139" s="10">
        <f t="shared" si="25"/>
        <v>1319.4444444444443</v>
      </c>
      <c r="T139" s="10">
        <f t="shared" si="26"/>
        <v>1319.4444444444443</v>
      </c>
      <c r="U139" s="139">
        <f t="shared" ref="U139:U167" si="27">(1817774.5/53828)*M139</f>
        <v>1283.2620754997399</v>
      </c>
    </row>
    <row r="140" spans="1:21" s="41" customFormat="1" ht="25.5" x14ac:dyDescent="0.25">
      <c r="A140" s="55"/>
      <c r="B140" s="36">
        <v>1873534</v>
      </c>
      <c r="C140" s="50" t="s">
        <v>298</v>
      </c>
      <c r="D140" s="70" t="s">
        <v>189</v>
      </c>
      <c r="E140" s="7" t="s">
        <v>190</v>
      </c>
      <c r="F140" s="15">
        <v>100</v>
      </c>
      <c r="G140" s="31">
        <v>360</v>
      </c>
      <c r="H140" s="31">
        <v>1</v>
      </c>
      <c r="I140" s="85"/>
      <c r="J140" s="31"/>
      <c r="K140" s="12">
        <v>1</v>
      </c>
      <c r="L140" s="9" t="s">
        <v>437</v>
      </c>
      <c r="M140" s="12">
        <f t="shared" si="22"/>
        <v>360</v>
      </c>
      <c r="N140" s="39">
        <v>12155.61</v>
      </c>
      <c r="O140" s="32">
        <f t="shared" si="23"/>
        <v>12155.609999999999</v>
      </c>
      <c r="P140" s="40">
        <v>23000</v>
      </c>
      <c r="Q140" s="33">
        <f t="shared" si="24"/>
        <v>23000</v>
      </c>
      <c r="R140" s="10">
        <v>23000</v>
      </c>
      <c r="S140" s="10">
        <f t="shared" si="25"/>
        <v>0</v>
      </c>
      <c r="T140" s="10">
        <f t="shared" si="26"/>
        <v>23000</v>
      </c>
      <c r="U140" s="139">
        <f t="shared" si="27"/>
        <v>12157.219662629115</v>
      </c>
    </row>
    <row r="141" spans="1:21" s="41" customFormat="1" ht="21" customHeight="1" x14ac:dyDescent="0.25">
      <c r="A141" s="36"/>
      <c r="B141" s="36">
        <v>8499515</v>
      </c>
      <c r="C141" s="56" t="s">
        <v>301</v>
      </c>
      <c r="D141" s="70" t="s">
        <v>191</v>
      </c>
      <c r="E141" s="7" t="s">
        <v>38</v>
      </c>
      <c r="F141" s="15">
        <v>100</v>
      </c>
      <c r="G141" s="57">
        <v>360</v>
      </c>
      <c r="H141" s="57">
        <v>1</v>
      </c>
      <c r="I141" s="91"/>
      <c r="J141" s="57"/>
      <c r="K141" s="12">
        <v>1</v>
      </c>
      <c r="L141" s="9" t="s">
        <v>432</v>
      </c>
      <c r="M141" s="12">
        <f t="shared" si="22"/>
        <v>360</v>
      </c>
      <c r="N141" s="39">
        <v>12155.61</v>
      </c>
      <c r="O141" s="32">
        <f t="shared" si="23"/>
        <v>12155.609999999999</v>
      </c>
      <c r="P141" s="40">
        <v>23000</v>
      </c>
      <c r="Q141" s="33">
        <f t="shared" si="24"/>
        <v>23000</v>
      </c>
      <c r="R141" s="10">
        <v>23000</v>
      </c>
      <c r="S141" s="10">
        <f t="shared" si="25"/>
        <v>0</v>
      </c>
      <c r="T141" s="10">
        <f t="shared" si="26"/>
        <v>23000</v>
      </c>
      <c r="U141" s="139">
        <f t="shared" si="27"/>
        <v>12157.219662629115</v>
      </c>
    </row>
    <row r="142" spans="1:21" s="41" customFormat="1" ht="26.25" customHeight="1" x14ac:dyDescent="0.25">
      <c r="A142" s="36"/>
      <c r="B142" s="36">
        <v>9085675</v>
      </c>
      <c r="C142" s="37" t="s">
        <v>299</v>
      </c>
      <c r="D142" s="70" t="s">
        <v>192</v>
      </c>
      <c r="E142" s="7" t="s">
        <v>193</v>
      </c>
      <c r="F142" s="15">
        <v>100</v>
      </c>
      <c r="G142" s="31">
        <v>360</v>
      </c>
      <c r="H142" s="31">
        <v>1</v>
      </c>
      <c r="I142" s="85"/>
      <c r="J142" s="31"/>
      <c r="K142" s="12">
        <v>1</v>
      </c>
      <c r="L142" s="9" t="s">
        <v>430</v>
      </c>
      <c r="M142" s="12">
        <f t="shared" si="22"/>
        <v>360</v>
      </c>
      <c r="N142" s="39">
        <v>12155.61</v>
      </c>
      <c r="O142" s="32">
        <f t="shared" si="23"/>
        <v>12155.609999999999</v>
      </c>
      <c r="P142" s="40">
        <v>23000</v>
      </c>
      <c r="Q142" s="33">
        <f t="shared" si="24"/>
        <v>23000</v>
      </c>
      <c r="R142" s="10">
        <v>23000</v>
      </c>
      <c r="S142" s="10">
        <f t="shared" si="25"/>
        <v>0</v>
      </c>
      <c r="T142" s="10">
        <f t="shared" si="26"/>
        <v>23000</v>
      </c>
      <c r="U142" s="139">
        <f t="shared" si="27"/>
        <v>12157.219662629115</v>
      </c>
    </row>
    <row r="143" spans="1:21" s="41" customFormat="1" ht="29.25" customHeight="1" x14ac:dyDescent="0.25">
      <c r="A143" s="58"/>
      <c r="B143" s="36">
        <v>1412369</v>
      </c>
      <c r="C143" s="36" t="s">
        <v>402</v>
      </c>
      <c r="D143" s="71" t="s">
        <v>362</v>
      </c>
      <c r="E143" s="93" t="s">
        <v>45</v>
      </c>
      <c r="F143" s="31">
        <v>100</v>
      </c>
      <c r="G143" s="31">
        <v>360</v>
      </c>
      <c r="H143" s="31">
        <v>1</v>
      </c>
      <c r="I143" s="85"/>
      <c r="J143" s="31"/>
      <c r="K143" s="54">
        <v>1</v>
      </c>
      <c r="L143" s="86" t="s">
        <v>496</v>
      </c>
      <c r="M143" s="12">
        <f t="shared" si="22"/>
        <v>360</v>
      </c>
      <c r="N143" s="39">
        <v>12155.61</v>
      </c>
      <c r="O143" s="32">
        <f t="shared" si="23"/>
        <v>12155.609999999999</v>
      </c>
      <c r="P143" s="40">
        <v>23000</v>
      </c>
      <c r="Q143" s="33">
        <f t="shared" si="24"/>
        <v>23000</v>
      </c>
      <c r="R143" s="10">
        <v>23000</v>
      </c>
      <c r="S143" s="10">
        <f t="shared" si="25"/>
        <v>0</v>
      </c>
      <c r="T143" s="10">
        <f t="shared" si="26"/>
        <v>23000</v>
      </c>
      <c r="U143" s="139">
        <f t="shared" si="27"/>
        <v>12157.219662629115</v>
      </c>
    </row>
    <row r="144" spans="1:21" s="41" customFormat="1" ht="25.5" x14ac:dyDescent="0.25">
      <c r="A144" s="55"/>
      <c r="B144" s="36">
        <v>1907456</v>
      </c>
      <c r="C144" s="36" t="s">
        <v>405</v>
      </c>
      <c r="D144" s="71" t="s">
        <v>361</v>
      </c>
      <c r="E144" s="93" t="s">
        <v>45</v>
      </c>
      <c r="F144" s="31"/>
      <c r="G144" s="31">
        <v>360</v>
      </c>
      <c r="H144" s="31">
        <v>1</v>
      </c>
      <c r="I144" s="85"/>
      <c r="J144" s="31"/>
      <c r="K144" s="54">
        <v>1</v>
      </c>
      <c r="L144" s="86" t="s">
        <v>443</v>
      </c>
      <c r="M144" s="12">
        <f t="shared" si="22"/>
        <v>360</v>
      </c>
      <c r="N144" s="39">
        <v>12155.61</v>
      </c>
      <c r="O144" s="32">
        <f t="shared" si="23"/>
        <v>12155.609999999999</v>
      </c>
      <c r="P144" s="40">
        <v>23000</v>
      </c>
      <c r="Q144" s="33">
        <f t="shared" si="24"/>
        <v>23000</v>
      </c>
      <c r="R144" s="10">
        <v>23000</v>
      </c>
      <c r="S144" s="10">
        <f t="shared" si="25"/>
        <v>0</v>
      </c>
      <c r="T144" s="10">
        <f t="shared" si="26"/>
        <v>23000</v>
      </c>
      <c r="U144" s="139">
        <f t="shared" si="27"/>
        <v>12157.219662629115</v>
      </c>
    </row>
    <row r="145" spans="1:21" s="41" customFormat="1" ht="25.5" x14ac:dyDescent="0.25">
      <c r="A145" s="60"/>
      <c r="B145" s="4">
        <v>696155</v>
      </c>
      <c r="C145" s="2" t="s">
        <v>408</v>
      </c>
      <c r="D145" s="70" t="s">
        <v>363</v>
      </c>
      <c r="E145" s="7" t="s">
        <v>364</v>
      </c>
      <c r="F145" s="15">
        <v>100</v>
      </c>
      <c r="G145" s="31">
        <v>360</v>
      </c>
      <c r="H145" s="31">
        <v>2</v>
      </c>
      <c r="I145" s="85"/>
      <c r="J145" s="31"/>
      <c r="K145" s="8">
        <v>2</v>
      </c>
      <c r="L145" s="9" t="s">
        <v>541</v>
      </c>
      <c r="M145" s="12">
        <f t="shared" si="22"/>
        <v>360</v>
      </c>
      <c r="N145" s="39">
        <v>12155.61</v>
      </c>
      <c r="O145" s="32">
        <f t="shared" si="23"/>
        <v>12155.609999999999</v>
      </c>
      <c r="P145" s="40">
        <v>20000</v>
      </c>
      <c r="Q145" s="33">
        <f t="shared" si="24"/>
        <v>20000</v>
      </c>
      <c r="R145" s="10">
        <v>20000</v>
      </c>
      <c r="S145" s="10">
        <f t="shared" si="25"/>
        <v>0</v>
      </c>
      <c r="T145" s="10">
        <f t="shared" si="26"/>
        <v>20000</v>
      </c>
      <c r="U145" s="139">
        <f t="shared" si="27"/>
        <v>12157.219662629115</v>
      </c>
    </row>
    <row r="146" spans="1:21" s="41" customFormat="1" ht="20.25" customHeight="1" x14ac:dyDescent="0.25">
      <c r="A146" s="60"/>
      <c r="B146" s="4">
        <v>8869744</v>
      </c>
      <c r="C146" s="2" t="s">
        <v>401</v>
      </c>
      <c r="D146" s="70" t="s">
        <v>365</v>
      </c>
      <c r="E146" s="7" t="s">
        <v>366</v>
      </c>
      <c r="F146" s="15">
        <v>100</v>
      </c>
      <c r="G146" s="31">
        <v>360</v>
      </c>
      <c r="H146" s="31">
        <v>1</v>
      </c>
      <c r="I146" s="85"/>
      <c r="J146" s="31"/>
      <c r="K146" s="8">
        <v>1</v>
      </c>
      <c r="L146" s="14" t="s">
        <v>482</v>
      </c>
      <c r="M146" s="12">
        <f t="shared" si="22"/>
        <v>360</v>
      </c>
      <c r="N146" s="39">
        <v>12155.61</v>
      </c>
      <c r="O146" s="32">
        <f t="shared" si="23"/>
        <v>12155.609999999999</v>
      </c>
      <c r="P146" s="40">
        <v>23000</v>
      </c>
      <c r="Q146" s="33">
        <f t="shared" si="24"/>
        <v>23000</v>
      </c>
      <c r="R146" s="10">
        <v>23000</v>
      </c>
      <c r="S146" s="10">
        <f t="shared" si="25"/>
        <v>0</v>
      </c>
      <c r="T146" s="10">
        <f t="shared" si="26"/>
        <v>23000</v>
      </c>
      <c r="U146" s="139">
        <f t="shared" si="27"/>
        <v>12157.219662629115</v>
      </c>
    </row>
    <row r="147" spans="1:21" s="41" customFormat="1" ht="21" customHeight="1" x14ac:dyDescent="0.25">
      <c r="A147" s="60"/>
      <c r="B147" s="4">
        <v>8886620</v>
      </c>
      <c r="C147" s="2" t="s">
        <v>395</v>
      </c>
      <c r="D147" s="70" t="s">
        <v>367</v>
      </c>
      <c r="E147" s="7" t="s">
        <v>368</v>
      </c>
      <c r="F147" s="15">
        <v>100</v>
      </c>
      <c r="G147" s="31">
        <v>360</v>
      </c>
      <c r="H147" s="31">
        <v>1</v>
      </c>
      <c r="I147" s="85"/>
      <c r="J147" s="31"/>
      <c r="K147" s="8">
        <v>1</v>
      </c>
      <c r="L147" s="14" t="s">
        <v>483</v>
      </c>
      <c r="M147" s="12">
        <f t="shared" si="22"/>
        <v>360</v>
      </c>
      <c r="N147" s="39">
        <v>12155.61</v>
      </c>
      <c r="O147" s="32">
        <f t="shared" si="23"/>
        <v>12155.609999999999</v>
      </c>
      <c r="P147" s="40">
        <v>23000</v>
      </c>
      <c r="Q147" s="33">
        <f t="shared" si="24"/>
        <v>23000</v>
      </c>
      <c r="R147" s="10">
        <v>23000</v>
      </c>
      <c r="S147" s="10">
        <f t="shared" si="25"/>
        <v>0</v>
      </c>
      <c r="T147" s="10">
        <f t="shared" si="26"/>
        <v>23000</v>
      </c>
      <c r="U147" s="139">
        <f t="shared" si="27"/>
        <v>12157.219662629115</v>
      </c>
    </row>
    <row r="148" spans="1:21" s="41" customFormat="1" ht="23.25" customHeight="1" x14ac:dyDescent="0.25">
      <c r="A148" s="37"/>
      <c r="B148" s="4">
        <v>8612007</v>
      </c>
      <c r="C148" s="2" t="s">
        <v>416</v>
      </c>
      <c r="D148" s="70" t="s">
        <v>369</v>
      </c>
      <c r="E148" s="7" t="s">
        <v>370</v>
      </c>
      <c r="F148" s="15">
        <v>100</v>
      </c>
      <c r="G148" s="31">
        <v>360</v>
      </c>
      <c r="H148" s="31">
        <v>1</v>
      </c>
      <c r="I148" s="85"/>
      <c r="J148" s="31"/>
      <c r="K148" s="8">
        <v>1</v>
      </c>
      <c r="L148" s="14" t="s">
        <v>484</v>
      </c>
      <c r="M148" s="12">
        <f t="shared" si="22"/>
        <v>360</v>
      </c>
      <c r="N148" s="39">
        <v>12155.61</v>
      </c>
      <c r="O148" s="32">
        <f t="shared" si="23"/>
        <v>12155.609999999999</v>
      </c>
      <c r="P148" s="40">
        <v>23000</v>
      </c>
      <c r="Q148" s="33">
        <f t="shared" si="24"/>
        <v>23000</v>
      </c>
      <c r="R148" s="10">
        <v>23000</v>
      </c>
      <c r="S148" s="10">
        <f t="shared" si="25"/>
        <v>0</v>
      </c>
      <c r="T148" s="10">
        <f t="shared" si="26"/>
        <v>23000</v>
      </c>
      <c r="U148" s="139">
        <f t="shared" si="27"/>
        <v>12157.219662629115</v>
      </c>
    </row>
    <row r="149" spans="1:21" s="41" customFormat="1" ht="24" customHeight="1" x14ac:dyDescent="0.25">
      <c r="A149" s="60"/>
      <c r="B149" s="4">
        <v>8870122</v>
      </c>
      <c r="C149" s="2" t="s">
        <v>393</v>
      </c>
      <c r="D149" s="70" t="s">
        <v>371</v>
      </c>
      <c r="E149" s="7" t="s">
        <v>372</v>
      </c>
      <c r="F149" s="15">
        <v>100</v>
      </c>
      <c r="G149" s="31">
        <v>360</v>
      </c>
      <c r="H149" s="31">
        <v>1</v>
      </c>
      <c r="I149" s="85"/>
      <c r="J149" s="31"/>
      <c r="K149" s="8">
        <v>1</v>
      </c>
      <c r="L149" s="14" t="s">
        <v>485</v>
      </c>
      <c r="M149" s="12">
        <f t="shared" si="22"/>
        <v>360</v>
      </c>
      <c r="N149" s="39">
        <v>12155.61</v>
      </c>
      <c r="O149" s="32">
        <f t="shared" si="23"/>
        <v>12155.609999999999</v>
      </c>
      <c r="P149" s="40">
        <v>23000</v>
      </c>
      <c r="Q149" s="33">
        <f t="shared" si="24"/>
        <v>23000</v>
      </c>
      <c r="R149" s="10">
        <v>23000</v>
      </c>
      <c r="S149" s="10">
        <f t="shared" si="25"/>
        <v>0</v>
      </c>
      <c r="T149" s="10">
        <f t="shared" si="26"/>
        <v>23000</v>
      </c>
      <c r="U149" s="139">
        <f t="shared" si="27"/>
        <v>12157.219662629115</v>
      </c>
    </row>
    <row r="150" spans="1:21" s="41" customFormat="1" ht="24" customHeight="1" x14ac:dyDescent="0.25">
      <c r="A150" s="60"/>
      <c r="B150" s="4">
        <v>8846368</v>
      </c>
      <c r="C150" s="2" t="s">
        <v>411</v>
      </c>
      <c r="D150" s="70" t="s">
        <v>373</v>
      </c>
      <c r="E150" s="7" t="s">
        <v>49</v>
      </c>
      <c r="F150" s="15">
        <v>100</v>
      </c>
      <c r="G150" s="31">
        <v>360</v>
      </c>
      <c r="H150" s="31">
        <v>1</v>
      </c>
      <c r="I150" s="85"/>
      <c r="J150" s="31"/>
      <c r="K150" s="8">
        <v>1</v>
      </c>
      <c r="L150" s="14" t="s">
        <v>486</v>
      </c>
      <c r="M150" s="12">
        <f t="shared" si="22"/>
        <v>360</v>
      </c>
      <c r="N150" s="39">
        <v>12155.61</v>
      </c>
      <c r="O150" s="32">
        <f t="shared" si="23"/>
        <v>12155.609999999999</v>
      </c>
      <c r="P150" s="40">
        <v>23000</v>
      </c>
      <c r="Q150" s="33">
        <f t="shared" si="24"/>
        <v>23000</v>
      </c>
      <c r="R150" s="10">
        <v>23000</v>
      </c>
      <c r="S150" s="10">
        <f t="shared" si="25"/>
        <v>0</v>
      </c>
      <c r="T150" s="10">
        <f t="shared" si="26"/>
        <v>23000</v>
      </c>
      <c r="U150" s="139">
        <f t="shared" si="27"/>
        <v>12157.219662629115</v>
      </c>
    </row>
    <row r="151" spans="1:21" s="41" customFormat="1" ht="23.25" customHeight="1" x14ac:dyDescent="0.25">
      <c r="A151" s="60"/>
      <c r="B151" s="4">
        <v>8869247</v>
      </c>
      <c r="C151" s="2" t="s">
        <v>397</v>
      </c>
      <c r="D151" s="70" t="s">
        <v>374</v>
      </c>
      <c r="E151" s="7" t="s">
        <v>41</v>
      </c>
      <c r="F151" s="15">
        <v>100</v>
      </c>
      <c r="G151" s="31">
        <v>360</v>
      </c>
      <c r="H151" s="31">
        <v>1</v>
      </c>
      <c r="I151" s="85"/>
      <c r="J151" s="31"/>
      <c r="K151" s="8">
        <v>1</v>
      </c>
      <c r="L151" s="14" t="s">
        <v>487</v>
      </c>
      <c r="M151" s="12">
        <f t="shared" si="22"/>
        <v>360</v>
      </c>
      <c r="N151" s="39">
        <v>12155.61</v>
      </c>
      <c r="O151" s="32">
        <f t="shared" si="23"/>
        <v>12155.609999999999</v>
      </c>
      <c r="P151" s="40">
        <v>23000</v>
      </c>
      <c r="Q151" s="33">
        <f t="shared" si="24"/>
        <v>23000</v>
      </c>
      <c r="R151" s="10">
        <v>23000</v>
      </c>
      <c r="S151" s="10">
        <f t="shared" si="25"/>
        <v>0</v>
      </c>
      <c r="T151" s="10">
        <f t="shared" si="26"/>
        <v>23000</v>
      </c>
      <c r="U151" s="139">
        <f t="shared" si="27"/>
        <v>12157.219662629115</v>
      </c>
    </row>
    <row r="152" spans="1:21" s="41" customFormat="1" ht="24" customHeight="1" x14ac:dyDescent="0.25">
      <c r="A152" s="60"/>
      <c r="B152" s="4">
        <v>8601511</v>
      </c>
      <c r="C152" s="2" t="s">
        <v>400</v>
      </c>
      <c r="D152" s="70" t="s">
        <v>375</v>
      </c>
      <c r="E152" s="7" t="s">
        <v>30</v>
      </c>
      <c r="F152" s="15">
        <v>100</v>
      </c>
      <c r="G152" s="31">
        <v>360</v>
      </c>
      <c r="H152" s="31">
        <v>1</v>
      </c>
      <c r="I152" s="85"/>
      <c r="J152" s="31"/>
      <c r="K152" s="8">
        <v>1</v>
      </c>
      <c r="L152" s="14" t="s">
        <v>488</v>
      </c>
      <c r="M152" s="12">
        <f t="shared" si="22"/>
        <v>360</v>
      </c>
      <c r="N152" s="39">
        <v>12155.61</v>
      </c>
      <c r="O152" s="32">
        <f t="shared" si="23"/>
        <v>12155.609999999999</v>
      </c>
      <c r="P152" s="40">
        <v>23000</v>
      </c>
      <c r="Q152" s="33">
        <f t="shared" si="24"/>
        <v>23000</v>
      </c>
      <c r="R152" s="10">
        <v>23000</v>
      </c>
      <c r="S152" s="10">
        <f t="shared" si="25"/>
        <v>0</v>
      </c>
      <c r="T152" s="10">
        <f t="shared" si="26"/>
        <v>23000</v>
      </c>
      <c r="U152" s="139">
        <f t="shared" si="27"/>
        <v>12157.219662629115</v>
      </c>
    </row>
    <row r="153" spans="1:21" s="41" customFormat="1" ht="25.5" x14ac:dyDescent="0.25">
      <c r="A153" s="37"/>
      <c r="B153" s="4">
        <v>8893392</v>
      </c>
      <c r="C153" s="2" t="s">
        <v>415</v>
      </c>
      <c r="D153" s="70" t="s">
        <v>376</v>
      </c>
      <c r="E153" s="7" t="s">
        <v>377</v>
      </c>
      <c r="F153" s="15">
        <v>100</v>
      </c>
      <c r="G153" s="31">
        <v>360</v>
      </c>
      <c r="H153" s="31">
        <v>1</v>
      </c>
      <c r="I153" s="85"/>
      <c r="J153" s="31"/>
      <c r="K153" s="8">
        <v>1</v>
      </c>
      <c r="L153" s="14" t="s">
        <v>489</v>
      </c>
      <c r="M153" s="12">
        <f t="shared" si="22"/>
        <v>360</v>
      </c>
      <c r="N153" s="39">
        <v>12155.61</v>
      </c>
      <c r="O153" s="32">
        <f t="shared" si="23"/>
        <v>12155.609999999999</v>
      </c>
      <c r="P153" s="40">
        <v>23000</v>
      </c>
      <c r="Q153" s="33">
        <f t="shared" si="24"/>
        <v>23000</v>
      </c>
      <c r="R153" s="10">
        <v>23000</v>
      </c>
      <c r="S153" s="10">
        <f t="shared" si="25"/>
        <v>0</v>
      </c>
      <c r="T153" s="10">
        <f t="shared" si="26"/>
        <v>23000</v>
      </c>
      <c r="U153" s="139">
        <f t="shared" si="27"/>
        <v>12157.219662629115</v>
      </c>
    </row>
    <row r="154" spans="1:21" s="41" customFormat="1" ht="19.5" customHeight="1" x14ac:dyDescent="0.25">
      <c r="A154" s="60"/>
      <c r="B154" s="4">
        <v>8864462</v>
      </c>
      <c r="C154" s="2" t="s">
        <v>398</v>
      </c>
      <c r="D154" s="70" t="s">
        <v>378</v>
      </c>
      <c r="E154" s="7" t="s">
        <v>379</v>
      </c>
      <c r="F154" s="15">
        <v>100</v>
      </c>
      <c r="G154" s="31">
        <v>360</v>
      </c>
      <c r="H154" s="31">
        <v>1</v>
      </c>
      <c r="I154" s="85"/>
      <c r="J154" s="31"/>
      <c r="K154" s="8">
        <v>1</v>
      </c>
      <c r="L154" s="14" t="s">
        <v>490</v>
      </c>
      <c r="M154" s="12">
        <f t="shared" si="22"/>
        <v>360</v>
      </c>
      <c r="N154" s="39">
        <v>12155.61</v>
      </c>
      <c r="O154" s="32">
        <f t="shared" si="23"/>
        <v>12155.609999999999</v>
      </c>
      <c r="P154" s="40">
        <v>23000</v>
      </c>
      <c r="Q154" s="33">
        <f t="shared" si="24"/>
        <v>23000</v>
      </c>
      <c r="R154" s="10">
        <v>23000</v>
      </c>
      <c r="S154" s="10">
        <f t="shared" si="25"/>
        <v>0</v>
      </c>
      <c r="T154" s="10">
        <f t="shared" si="26"/>
        <v>23000</v>
      </c>
      <c r="U154" s="139">
        <f t="shared" si="27"/>
        <v>12157.219662629115</v>
      </c>
    </row>
    <row r="155" spans="1:21" s="41" customFormat="1" ht="23.25" customHeight="1" x14ac:dyDescent="0.25">
      <c r="A155" s="37"/>
      <c r="B155" s="6">
        <v>8848278</v>
      </c>
      <c r="C155" s="5" t="s">
        <v>414</v>
      </c>
      <c r="D155" s="70" t="s">
        <v>380</v>
      </c>
      <c r="E155" s="7" t="s">
        <v>381</v>
      </c>
      <c r="F155" s="15">
        <v>100</v>
      </c>
      <c r="G155" s="31">
        <v>360</v>
      </c>
      <c r="H155" s="31">
        <v>1</v>
      </c>
      <c r="I155" s="85"/>
      <c r="J155" s="31"/>
      <c r="K155" s="8">
        <v>1</v>
      </c>
      <c r="L155" s="14" t="s">
        <v>491</v>
      </c>
      <c r="M155" s="12">
        <f t="shared" si="22"/>
        <v>360</v>
      </c>
      <c r="N155" s="39">
        <v>12155.61</v>
      </c>
      <c r="O155" s="32">
        <f t="shared" si="23"/>
        <v>12155.609999999999</v>
      </c>
      <c r="P155" s="40">
        <v>23000</v>
      </c>
      <c r="Q155" s="33">
        <f t="shared" si="24"/>
        <v>23000</v>
      </c>
      <c r="R155" s="10">
        <v>23000</v>
      </c>
      <c r="S155" s="10">
        <f t="shared" si="25"/>
        <v>0</v>
      </c>
      <c r="T155" s="10">
        <f t="shared" si="26"/>
        <v>23000</v>
      </c>
      <c r="U155" s="139">
        <f t="shared" si="27"/>
        <v>12157.219662629115</v>
      </c>
    </row>
    <row r="156" spans="1:21" s="41" customFormat="1" ht="22.5" customHeight="1" x14ac:dyDescent="0.25">
      <c r="A156" s="60"/>
      <c r="B156" s="4">
        <v>8848250</v>
      </c>
      <c r="C156" s="2" t="s">
        <v>392</v>
      </c>
      <c r="D156" s="70" t="s">
        <v>382</v>
      </c>
      <c r="E156" s="7" t="s">
        <v>372</v>
      </c>
      <c r="F156" s="15">
        <v>100</v>
      </c>
      <c r="G156" s="31">
        <v>360</v>
      </c>
      <c r="H156" s="31">
        <v>1</v>
      </c>
      <c r="I156" s="85"/>
      <c r="J156" s="31"/>
      <c r="K156" s="8">
        <v>1</v>
      </c>
      <c r="L156" s="14" t="s">
        <v>492</v>
      </c>
      <c r="M156" s="12">
        <f t="shared" si="22"/>
        <v>360</v>
      </c>
      <c r="N156" s="39">
        <v>12155.61</v>
      </c>
      <c r="O156" s="32">
        <f t="shared" si="23"/>
        <v>12155.609999999999</v>
      </c>
      <c r="P156" s="40">
        <v>23000</v>
      </c>
      <c r="Q156" s="33">
        <f t="shared" si="24"/>
        <v>23000</v>
      </c>
      <c r="R156" s="10">
        <v>23000</v>
      </c>
      <c r="S156" s="10">
        <f t="shared" si="25"/>
        <v>0</v>
      </c>
      <c r="T156" s="10">
        <f t="shared" si="26"/>
        <v>23000</v>
      </c>
      <c r="U156" s="139">
        <f t="shared" si="27"/>
        <v>12157.219662629115</v>
      </c>
    </row>
    <row r="157" spans="1:21" s="41" customFormat="1" ht="24" customHeight="1" x14ac:dyDescent="0.25">
      <c r="A157" s="60"/>
      <c r="B157" s="4">
        <v>8870964</v>
      </c>
      <c r="C157" s="2" t="s">
        <v>396</v>
      </c>
      <c r="D157" s="70" t="s">
        <v>383</v>
      </c>
      <c r="E157" s="7" t="s">
        <v>384</v>
      </c>
      <c r="F157" s="15">
        <v>100</v>
      </c>
      <c r="G157" s="31">
        <v>360</v>
      </c>
      <c r="H157" s="68">
        <v>1</v>
      </c>
      <c r="I157" s="86"/>
      <c r="J157" s="69"/>
      <c r="K157" s="8">
        <v>1</v>
      </c>
      <c r="L157" s="129" t="s">
        <v>494</v>
      </c>
      <c r="M157" s="12">
        <f t="shared" si="22"/>
        <v>360</v>
      </c>
      <c r="N157" s="39">
        <v>12155.61</v>
      </c>
      <c r="O157" s="32">
        <f t="shared" si="23"/>
        <v>12155.609999999999</v>
      </c>
      <c r="P157" s="40">
        <v>23000</v>
      </c>
      <c r="Q157" s="33">
        <f t="shared" si="24"/>
        <v>23000</v>
      </c>
      <c r="R157" s="10">
        <v>23000</v>
      </c>
      <c r="S157" s="10">
        <f t="shared" si="25"/>
        <v>0</v>
      </c>
      <c r="T157" s="10">
        <f t="shared" si="26"/>
        <v>23000</v>
      </c>
      <c r="U157" s="139">
        <f t="shared" si="27"/>
        <v>12157.219662629115</v>
      </c>
    </row>
    <row r="158" spans="1:21" s="41" customFormat="1" ht="24" customHeight="1" x14ac:dyDescent="0.25">
      <c r="A158" s="60"/>
      <c r="B158" s="4">
        <v>8864393</v>
      </c>
      <c r="C158" s="2" t="s">
        <v>407</v>
      </c>
      <c r="D158" s="70" t="s">
        <v>385</v>
      </c>
      <c r="E158" s="7" t="s">
        <v>386</v>
      </c>
      <c r="F158" s="15">
        <v>100</v>
      </c>
      <c r="G158" s="31">
        <v>360</v>
      </c>
      <c r="H158" s="31">
        <v>1</v>
      </c>
      <c r="I158" s="85"/>
      <c r="J158" s="31"/>
      <c r="K158" s="8">
        <v>1</v>
      </c>
      <c r="L158" s="14" t="s">
        <v>493</v>
      </c>
      <c r="M158" s="12">
        <f t="shared" si="22"/>
        <v>360</v>
      </c>
      <c r="N158" s="39">
        <v>12155.61</v>
      </c>
      <c r="O158" s="32">
        <f t="shared" si="23"/>
        <v>12155.609999999999</v>
      </c>
      <c r="P158" s="40">
        <v>23000</v>
      </c>
      <c r="Q158" s="33">
        <f t="shared" si="24"/>
        <v>23000</v>
      </c>
      <c r="R158" s="10">
        <v>23000</v>
      </c>
      <c r="S158" s="10">
        <f t="shared" si="25"/>
        <v>0</v>
      </c>
      <c r="T158" s="10">
        <f t="shared" si="26"/>
        <v>23000</v>
      </c>
      <c r="U158" s="139">
        <f t="shared" si="27"/>
        <v>12157.219662629115</v>
      </c>
    </row>
    <row r="159" spans="1:21" s="41" customFormat="1" ht="31.5" customHeight="1" x14ac:dyDescent="0.25">
      <c r="A159" s="118"/>
      <c r="B159" s="36"/>
      <c r="C159" s="36"/>
      <c r="D159" s="45" t="s">
        <v>633</v>
      </c>
      <c r="E159" s="38" t="s">
        <v>634</v>
      </c>
      <c r="F159" s="38">
        <v>100</v>
      </c>
      <c r="G159" s="54">
        <v>30</v>
      </c>
      <c r="H159" s="54">
        <v>3</v>
      </c>
      <c r="I159" s="110" t="s">
        <v>650</v>
      </c>
      <c r="J159" s="54"/>
      <c r="K159" s="38"/>
      <c r="L159" s="61"/>
      <c r="M159" s="112">
        <f t="shared" si="22"/>
        <v>30</v>
      </c>
      <c r="N159" s="39">
        <v>12155.61</v>
      </c>
      <c r="O159" s="32">
        <f t="shared" si="23"/>
        <v>1012.9675</v>
      </c>
      <c r="P159" s="39">
        <v>12500</v>
      </c>
      <c r="Q159" s="33">
        <f t="shared" si="24"/>
        <v>1041.6666666666667</v>
      </c>
      <c r="R159" s="38"/>
      <c r="S159" s="10">
        <f t="shared" si="25"/>
        <v>0</v>
      </c>
      <c r="T159" s="10">
        <f t="shared" si="26"/>
        <v>1041.6666666666667</v>
      </c>
      <c r="U159" s="139">
        <f t="shared" si="27"/>
        <v>1013.1016385524263</v>
      </c>
    </row>
    <row r="160" spans="1:21" s="41" customFormat="1" ht="30.75" customHeight="1" x14ac:dyDescent="0.25">
      <c r="A160" s="118"/>
      <c r="B160" s="36"/>
      <c r="C160" s="36"/>
      <c r="D160" s="108" t="s">
        <v>635</v>
      </c>
      <c r="E160" s="38" t="s">
        <v>82</v>
      </c>
      <c r="F160" s="38"/>
      <c r="G160" s="54">
        <v>80</v>
      </c>
      <c r="H160" s="54">
        <v>3</v>
      </c>
      <c r="I160" s="111" t="s">
        <v>651</v>
      </c>
      <c r="J160" s="54"/>
      <c r="K160" s="38"/>
      <c r="L160" s="61"/>
      <c r="M160" s="112">
        <f t="shared" si="22"/>
        <v>80</v>
      </c>
      <c r="N160" s="39">
        <v>12155.61</v>
      </c>
      <c r="O160" s="32">
        <f t="shared" si="23"/>
        <v>2701.2466666666664</v>
      </c>
      <c r="P160" s="39">
        <v>12500</v>
      </c>
      <c r="Q160" s="39">
        <f t="shared" si="24"/>
        <v>2777.7777777777778</v>
      </c>
      <c r="R160" s="38"/>
      <c r="S160" s="10">
        <f t="shared" si="25"/>
        <v>0</v>
      </c>
      <c r="T160" s="10">
        <f t="shared" si="26"/>
        <v>2777.7777777777778</v>
      </c>
      <c r="U160" s="139">
        <f t="shared" si="27"/>
        <v>2701.6043694731366</v>
      </c>
    </row>
    <row r="161" spans="1:21" s="41" customFormat="1" ht="15" customHeight="1" x14ac:dyDescent="0.25">
      <c r="A161" s="118"/>
      <c r="B161" s="36"/>
      <c r="C161" s="36"/>
      <c r="D161" s="108" t="s">
        <v>636</v>
      </c>
      <c r="E161" s="38" t="s">
        <v>45</v>
      </c>
      <c r="F161" s="38"/>
      <c r="G161" s="54">
        <v>110</v>
      </c>
      <c r="H161" s="54">
        <v>1</v>
      </c>
      <c r="I161" s="110" t="s">
        <v>652</v>
      </c>
      <c r="J161" s="54"/>
      <c r="K161" s="38"/>
      <c r="L161" s="61"/>
      <c r="M161" s="112">
        <f t="shared" si="22"/>
        <v>110</v>
      </c>
      <c r="N161" s="39">
        <v>12155.61</v>
      </c>
      <c r="O161" s="32">
        <f t="shared" si="23"/>
        <v>3714.2141666666666</v>
      </c>
      <c r="P161" s="39">
        <v>23000</v>
      </c>
      <c r="Q161" s="39">
        <f t="shared" si="24"/>
        <v>7027.7777777777774</v>
      </c>
      <c r="R161" s="38"/>
      <c r="S161" s="10">
        <f t="shared" si="25"/>
        <v>0</v>
      </c>
      <c r="T161" s="10">
        <f t="shared" si="26"/>
        <v>7027.7777777777774</v>
      </c>
      <c r="U161" s="139">
        <f t="shared" si="27"/>
        <v>3714.7060080255628</v>
      </c>
    </row>
    <row r="162" spans="1:21" s="41" customFormat="1" ht="27" customHeight="1" x14ac:dyDescent="0.25">
      <c r="A162" s="118"/>
      <c r="B162" s="36"/>
      <c r="C162" s="36"/>
      <c r="D162" s="108" t="s">
        <v>637</v>
      </c>
      <c r="E162" s="38" t="s">
        <v>638</v>
      </c>
      <c r="F162" s="38">
        <v>100</v>
      </c>
      <c r="G162" s="54">
        <v>150</v>
      </c>
      <c r="H162" s="54">
        <v>2</v>
      </c>
      <c r="I162" s="59" t="s">
        <v>653</v>
      </c>
      <c r="J162" s="54"/>
      <c r="K162" s="38"/>
      <c r="L162" s="61"/>
      <c r="M162" s="112">
        <f t="shared" si="22"/>
        <v>150</v>
      </c>
      <c r="N162" s="39">
        <v>12155.61</v>
      </c>
      <c r="O162" s="32">
        <f t="shared" si="23"/>
        <v>5064.8374999999996</v>
      </c>
      <c r="P162" s="39">
        <v>20000</v>
      </c>
      <c r="Q162" s="39">
        <f t="shared" si="24"/>
        <v>8333.3333333333339</v>
      </c>
      <c r="R162" s="38"/>
      <c r="S162" s="10">
        <f t="shared" si="25"/>
        <v>0</v>
      </c>
      <c r="T162" s="10">
        <f t="shared" si="26"/>
        <v>8333.3333333333339</v>
      </c>
      <c r="U162" s="139">
        <f t="shared" si="27"/>
        <v>5065.5081927621313</v>
      </c>
    </row>
    <row r="163" spans="1:21" s="41" customFormat="1" ht="15" customHeight="1" x14ac:dyDescent="0.25">
      <c r="A163" s="118"/>
      <c r="B163" s="36"/>
      <c r="C163" s="36"/>
      <c r="D163" s="108" t="s">
        <v>639</v>
      </c>
      <c r="E163" s="38" t="s">
        <v>640</v>
      </c>
      <c r="F163" s="38">
        <v>100</v>
      </c>
      <c r="G163" s="54">
        <v>180</v>
      </c>
      <c r="H163" s="54">
        <v>1</v>
      </c>
      <c r="I163" s="59" t="s">
        <v>647</v>
      </c>
      <c r="J163" s="54"/>
      <c r="K163" s="38"/>
      <c r="L163" s="61"/>
      <c r="M163" s="112">
        <f t="shared" si="22"/>
        <v>180</v>
      </c>
      <c r="N163" s="39">
        <v>12155.61</v>
      </c>
      <c r="O163" s="32">
        <f t="shared" si="23"/>
        <v>6077.8049999999994</v>
      </c>
      <c r="P163" s="39">
        <v>23000</v>
      </c>
      <c r="Q163" s="39">
        <f t="shared" si="24"/>
        <v>11500</v>
      </c>
      <c r="R163" s="38"/>
      <c r="S163" s="10">
        <f t="shared" si="25"/>
        <v>0</v>
      </c>
      <c r="T163" s="10">
        <f t="shared" si="26"/>
        <v>11500</v>
      </c>
      <c r="U163" s="139">
        <f t="shared" si="27"/>
        <v>6078.6098313145576</v>
      </c>
    </row>
    <row r="164" spans="1:21" s="41" customFormat="1" ht="25.5" customHeight="1" x14ac:dyDescent="0.25">
      <c r="A164" s="118"/>
      <c r="B164" s="36"/>
      <c r="C164" s="36"/>
      <c r="D164" s="108" t="s">
        <v>25</v>
      </c>
      <c r="E164" s="38" t="s">
        <v>26</v>
      </c>
      <c r="F164" s="38">
        <v>100</v>
      </c>
      <c r="G164" s="54">
        <v>270</v>
      </c>
      <c r="H164" s="54">
        <v>3</v>
      </c>
      <c r="I164" s="9" t="s">
        <v>654</v>
      </c>
      <c r="J164" s="54"/>
      <c r="K164" s="38"/>
      <c r="L164" s="61"/>
      <c r="M164" s="112">
        <f t="shared" si="22"/>
        <v>270</v>
      </c>
      <c r="N164" s="39">
        <v>12155.61</v>
      </c>
      <c r="O164" s="32">
        <f t="shared" si="23"/>
        <v>9116.7075000000004</v>
      </c>
      <c r="P164" s="39">
        <v>12500</v>
      </c>
      <c r="Q164" s="39">
        <f t="shared" si="24"/>
        <v>9375</v>
      </c>
      <c r="R164" s="38"/>
      <c r="S164" s="10">
        <f t="shared" si="25"/>
        <v>0</v>
      </c>
      <c r="T164" s="10">
        <f t="shared" si="26"/>
        <v>9375</v>
      </c>
      <c r="U164" s="139">
        <f t="shared" si="27"/>
        <v>9117.9147469718355</v>
      </c>
    </row>
    <row r="165" spans="1:21" s="41" customFormat="1" ht="15" customHeight="1" x14ac:dyDescent="0.25">
      <c r="A165" s="118"/>
      <c r="B165" s="36"/>
      <c r="C165" s="36"/>
      <c r="D165" s="108" t="s">
        <v>641</v>
      </c>
      <c r="E165" s="38" t="s">
        <v>642</v>
      </c>
      <c r="F165" s="38">
        <v>95</v>
      </c>
      <c r="G165" s="54">
        <v>270</v>
      </c>
      <c r="H165" s="54">
        <v>2</v>
      </c>
      <c r="I165" s="59" t="s">
        <v>655</v>
      </c>
      <c r="J165" s="54"/>
      <c r="K165" s="38"/>
      <c r="L165" s="61"/>
      <c r="M165" s="112">
        <f t="shared" si="22"/>
        <v>270</v>
      </c>
      <c r="N165" s="39">
        <v>12155.61</v>
      </c>
      <c r="O165" s="32">
        <f t="shared" si="23"/>
        <v>9116.7075000000004</v>
      </c>
      <c r="P165" s="39">
        <v>20000</v>
      </c>
      <c r="Q165" s="39">
        <f t="shared" si="24"/>
        <v>15000</v>
      </c>
      <c r="R165" s="38"/>
      <c r="S165" s="10">
        <f t="shared" si="25"/>
        <v>0</v>
      </c>
      <c r="T165" s="10">
        <f t="shared" si="26"/>
        <v>15000</v>
      </c>
      <c r="U165" s="139">
        <f t="shared" si="27"/>
        <v>9117.9147469718355</v>
      </c>
    </row>
    <row r="166" spans="1:21" s="41" customFormat="1" ht="24.75" customHeight="1" x14ac:dyDescent="0.25">
      <c r="A166" s="118"/>
      <c r="B166" s="36"/>
      <c r="C166" s="36"/>
      <c r="D166" s="108" t="s">
        <v>643</v>
      </c>
      <c r="E166" s="38" t="s">
        <v>644</v>
      </c>
      <c r="F166" s="38">
        <v>96</v>
      </c>
      <c r="G166" s="54">
        <v>300</v>
      </c>
      <c r="H166" s="54">
        <v>2</v>
      </c>
      <c r="I166" s="59" t="s">
        <v>649</v>
      </c>
      <c r="J166" s="54"/>
      <c r="K166" s="38"/>
      <c r="L166" s="61"/>
      <c r="M166" s="112">
        <f t="shared" si="22"/>
        <v>300</v>
      </c>
      <c r="N166" s="39">
        <v>12155.61</v>
      </c>
      <c r="O166" s="32">
        <f t="shared" si="23"/>
        <v>10129.674999999999</v>
      </c>
      <c r="P166" s="39">
        <v>20000</v>
      </c>
      <c r="Q166" s="39">
        <f t="shared" si="24"/>
        <v>16666.666666666668</v>
      </c>
      <c r="R166" s="38"/>
      <c r="S166" s="10">
        <f t="shared" si="25"/>
        <v>0</v>
      </c>
      <c r="T166" s="10">
        <f t="shared" si="26"/>
        <v>16666.666666666668</v>
      </c>
      <c r="U166" s="139">
        <f t="shared" si="27"/>
        <v>10131.016385524263</v>
      </c>
    </row>
    <row r="167" spans="1:21" s="41" customFormat="1" ht="15" customHeight="1" x14ac:dyDescent="0.25">
      <c r="A167" s="118"/>
      <c r="B167" s="36"/>
      <c r="C167" s="36"/>
      <c r="D167" s="109" t="s">
        <v>645</v>
      </c>
      <c r="E167" s="38" t="s">
        <v>18</v>
      </c>
      <c r="F167" s="38">
        <v>100</v>
      </c>
      <c r="G167" s="54">
        <v>240</v>
      </c>
      <c r="H167" s="54">
        <v>2</v>
      </c>
      <c r="I167" s="59" t="s">
        <v>648</v>
      </c>
      <c r="J167" s="54"/>
      <c r="K167" s="38"/>
      <c r="L167" s="61"/>
      <c r="M167" s="112">
        <f t="shared" si="22"/>
        <v>240</v>
      </c>
      <c r="N167" s="39">
        <v>12155.61</v>
      </c>
      <c r="O167" s="32">
        <f t="shared" si="23"/>
        <v>8103.74</v>
      </c>
      <c r="P167" s="39">
        <v>20000</v>
      </c>
      <c r="Q167" s="39">
        <f t="shared" si="24"/>
        <v>13333.333333333334</v>
      </c>
      <c r="R167" s="113"/>
      <c r="S167" s="10">
        <f t="shared" si="25"/>
        <v>0</v>
      </c>
      <c r="T167" s="10">
        <f t="shared" si="26"/>
        <v>13333.333333333334</v>
      </c>
      <c r="U167" s="139">
        <f t="shared" si="27"/>
        <v>8104.8131084194101</v>
      </c>
    </row>
    <row r="168" spans="1:21" s="41" customFormat="1" ht="15" customHeight="1" x14ac:dyDescent="0.25">
      <c r="A168" s="119"/>
      <c r="B168" s="120"/>
      <c r="C168" s="120"/>
      <c r="D168" s="102"/>
      <c r="E168" s="102"/>
      <c r="F168" s="102"/>
      <c r="G168" s="102"/>
      <c r="H168" s="102"/>
      <c r="I168" s="103"/>
      <c r="J168" s="102"/>
      <c r="K168" s="102"/>
      <c r="L168" s="103"/>
      <c r="M168" s="104">
        <f>SUM(M10:M167)</f>
        <v>53828</v>
      </c>
      <c r="N168" s="105">
        <f>SUM(N10:N167)</f>
        <v>1920586.3800000064</v>
      </c>
      <c r="O168" s="105">
        <f>SUM(O10:O167)</f>
        <v>1817533.8196666709</v>
      </c>
      <c r="P168" s="105"/>
      <c r="Q168" s="105">
        <f>SUM(Q10:Q167)</f>
        <v>2545202.777777778</v>
      </c>
      <c r="R168" s="106"/>
      <c r="S168" s="106">
        <f>SUM(S10:S167)</f>
        <v>449748.61111111089</v>
      </c>
      <c r="T168" s="106">
        <f>SUM(T10:T167)</f>
        <v>2994951.3888888895</v>
      </c>
      <c r="U168" s="106">
        <f>SUM(U10:U167)</f>
        <v>1817774.4999999956</v>
      </c>
    </row>
    <row r="169" spans="1:21" x14ac:dyDescent="0.2">
      <c r="A169" s="62"/>
      <c r="B169" s="62"/>
      <c r="N169" s="64"/>
      <c r="O169" s="64"/>
      <c r="P169" s="64"/>
      <c r="Q169" s="64"/>
    </row>
    <row r="170" spans="1:21" x14ac:dyDescent="0.2">
      <c r="D170" s="72" t="s">
        <v>359</v>
      </c>
      <c r="E170" s="1"/>
      <c r="F170" s="1"/>
      <c r="G170" s="18"/>
      <c r="H170" s="18"/>
      <c r="I170" s="65"/>
      <c r="J170" s="18"/>
      <c r="K170" s="18"/>
      <c r="L170" s="3"/>
      <c r="M170" s="19"/>
      <c r="N170" s="132"/>
      <c r="O170" s="132"/>
      <c r="P170" s="132"/>
      <c r="Q170" s="132"/>
      <c r="R170" s="132"/>
      <c r="S170" s="132"/>
      <c r="T170" s="132"/>
      <c r="U170" s="132"/>
    </row>
    <row r="171" spans="1:21" x14ac:dyDescent="0.2">
      <c r="D171" s="130" t="s">
        <v>360</v>
      </c>
      <c r="E171" s="132"/>
      <c r="F171" s="132"/>
      <c r="G171" s="132"/>
      <c r="H171" s="132"/>
      <c r="I171" s="134"/>
      <c r="J171" s="132"/>
      <c r="K171" s="132"/>
      <c r="L171" s="134"/>
      <c r="M171" s="137"/>
      <c r="N171" s="132"/>
      <c r="O171" s="132"/>
      <c r="P171" s="132"/>
      <c r="Q171" s="132"/>
      <c r="R171" s="132"/>
      <c r="S171" s="132"/>
      <c r="T171" s="132"/>
      <c r="U171" s="132"/>
    </row>
    <row r="172" spans="1:21" x14ac:dyDescent="0.2">
      <c r="D172" s="131" t="s">
        <v>646</v>
      </c>
      <c r="E172" s="132"/>
      <c r="F172" s="132"/>
      <c r="G172" s="132"/>
      <c r="H172" s="132"/>
      <c r="I172" s="134"/>
      <c r="J172" s="132"/>
      <c r="K172" s="132"/>
      <c r="L172" s="134"/>
      <c r="M172" s="137"/>
      <c r="N172" s="132"/>
      <c r="O172" s="132"/>
      <c r="P172" s="132"/>
      <c r="Q172" s="132"/>
      <c r="R172" s="132"/>
      <c r="S172" s="132"/>
      <c r="T172" s="132"/>
      <c r="U172" s="132"/>
    </row>
    <row r="173" spans="1:21" x14ac:dyDescent="0.2">
      <c r="O173" s="117">
        <f>SUBTOTAL(9,O10:O167)</f>
        <v>1817533.8196666709</v>
      </c>
      <c r="Q173" s="117">
        <f>SUBTOTAL(9,Q10:Q167)</f>
        <v>2545202.777777778</v>
      </c>
      <c r="S173" s="117">
        <f>SUBTOTAL(9,S10:S167)</f>
        <v>449748.61111111089</v>
      </c>
      <c r="T173" s="117">
        <f>Q173+S173</f>
        <v>2994951.388888889</v>
      </c>
      <c r="U173" s="117"/>
    </row>
  </sheetData>
  <autoFilter ref="D9:T172"/>
  <mergeCells count="3">
    <mergeCell ref="D8:T8"/>
    <mergeCell ref="D1:T5"/>
    <mergeCell ref="D6:T7"/>
  </mergeCells>
  <pageMargins left="0.23622047244094488" right="0.23622047244094488" top="0.74803149606299213" bottom="0.74803149606299213" header="0.31496062992125984" footer="0.31496062992125984"/>
  <pageSetup paperSize="8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opLeftCell="A19" workbookViewId="0">
      <selection activeCell="D14" sqref="D14"/>
    </sheetView>
  </sheetViews>
  <sheetFormatPr defaultRowHeight="15" x14ac:dyDescent="0.25"/>
  <cols>
    <col min="1" max="1" width="5" bestFit="1" customWidth="1"/>
    <col min="4" max="4" width="12.140625" bestFit="1" customWidth="1"/>
    <col min="5" max="5" width="11" bestFit="1" customWidth="1"/>
    <col min="6" max="6" width="9.28515625" customWidth="1"/>
    <col min="8" max="8" width="9.140625" bestFit="1" customWidth="1"/>
    <col min="9" max="9" width="34.7109375" customWidth="1"/>
    <col min="10" max="10" width="13.42578125" customWidth="1"/>
    <col min="11" max="11" width="12.42578125" customWidth="1"/>
    <col min="12" max="12" width="34.42578125" customWidth="1"/>
    <col min="13" max="13" width="11" customWidth="1"/>
    <col min="14" max="14" width="12.5703125" customWidth="1"/>
    <col min="15" max="15" width="12.140625" customWidth="1"/>
    <col min="16" max="16" width="12.7109375" customWidth="1"/>
    <col min="17" max="17" width="12" customWidth="1"/>
    <col min="18" max="18" width="12.42578125" customWidth="1"/>
    <col min="19" max="19" width="11" customWidth="1"/>
    <col min="20" max="20" width="11.42578125" customWidth="1"/>
    <col min="21" max="21" width="26.5703125" style="124" bestFit="1" customWidth="1"/>
  </cols>
  <sheetData>
    <row r="1" spans="1:21" ht="15" customHeight="1" x14ac:dyDescent="0.25">
      <c r="A1" s="142" t="s">
        <v>563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1:21" x14ac:dyDescent="0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1" x14ac:dyDescent="0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1:21" x14ac:dyDescent="0.2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</row>
    <row r="5" spans="1:21" x14ac:dyDescent="0.2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</row>
    <row r="6" spans="1:21" x14ac:dyDescent="0.25">
      <c r="A6" s="144" t="s">
        <v>674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</row>
    <row r="7" spans="1:21" x14ac:dyDescent="0.2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</row>
    <row r="8" spans="1:21" x14ac:dyDescent="0.25">
      <c r="A8" s="145" t="s">
        <v>675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</row>
    <row r="10" spans="1:21" ht="63.75" x14ac:dyDescent="0.25">
      <c r="A10" s="24" t="s">
        <v>306</v>
      </c>
      <c r="B10" s="24" t="s">
        <v>307</v>
      </c>
      <c r="C10" s="121" t="s">
        <v>302</v>
      </c>
      <c r="D10" s="122" t="s">
        <v>303</v>
      </c>
      <c r="E10" s="122" t="s">
        <v>304</v>
      </c>
      <c r="F10" s="122" t="s">
        <v>546</v>
      </c>
      <c r="G10" s="122" t="s">
        <v>558</v>
      </c>
      <c r="H10" s="122" t="s">
        <v>556</v>
      </c>
      <c r="I10" s="123" t="s">
        <v>557</v>
      </c>
      <c r="J10" s="122" t="s">
        <v>559</v>
      </c>
      <c r="K10" s="122" t="s">
        <v>613</v>
      </c>
      <c r="L10" s="123" t="s">
        <v>555</v>
      </c>
      <c r="M10" s="122" t="s">
        <v>390</v>
      </c>
      <c r="N10" s="122" t="s">
        <v>305</v>
      </c>
      <c r="O10" s="122" t="s">
        <v>495</v>
      </c>
      <c r="P10" s="122" t="s">
        <v>560</v>
      </c>
      <c r="Q10" s="122" t="s">
        <v>629</v>
      </c>
      <c r="R10" s="122" t="s">
        <v>561</v>
      </c>
      <c r="S10" s="122" t="s">
        <v>562</v>
      </c>
      <c r="T10" s="122" t="s">
        <v>389</v>
      </c>
      <c r="U10" s="123" t="s">
        <v>658</v>
      </c>
    </row>
    <row r="11" spans="1:21" ht="38.25" x14ac:dyDescent="0.25">
      <c r="A11" s="24"/>
      <c r="B11" s="24"/>
      <c r="C11" s="25"/>
      <c r="D11" s="77" t="s">
        <v>616</v>
      </c>
      <c r="E11" s="77" t="s">
        <v>18</v>
      </c>
      <c r="F11" s="26">
        <v>100</v>
      </c>
      <c r="G11" s="26"/>
      <c r="H11" s="26"/>
      <c r="I11" s="81"/>
      <c r="J11" s="26">
        <v>65</v>
      </c>
      <c r="K11" s="26">
        <v>2</v>
      </c>
      <c r="L11" s="81" t="s">
        <v>617</v>
      </c>
      <c r="M11" s="94">
        <v>65</v>
      </c>
      <c r="N11" s="32">
        <v>12155.61</v>
      </c>
      <c r="O11" s="32">
        <v>2194.7629166666666</v>
      </c>
      <c r="P11" s="27"/>
      <c r="Q11" s="96">
        <v>0</v>
      </c>
      <c r="R11" s="78">
        <v>20000</v>
      </c>
      <c r="S11" s="78">
        <v>3611.1111111111113</v>
      </c>
      <c r="T11" s="79">
        <v>3611.1111111111113</v>
      </c>
      <c r="U11" s="125" t="s">
        <v>659</v>
      </c>
    </row>
    <row r="12" spans="1:21" ht="51" x14ac:dyDescent="0.25">
      <c r="A12" s="47"/>
      <c r="B12" s="36"/>
      <c r="C12" s="37"/>
      <c r="D12" s="4" t="s">
        <v>625</v>
      </c>
      <c r="E12" s="17" t="s">
        <v>626</v>
      </c>
      <c r="F12" s="73"/>
      <c r="G12" s="66">
        <v>106</v>
      </c>
      <c r="H12" s="66">
        <v>3</v>
      </c>
      <c r="I12" s="80" t="s">
        <v>631</v>
      </c>
      <c r="J12" s="66">
        <v>170</v>
      </c>
      <c r="K12" s="67">
        <v>2</v>
      </c>
      <c r="L12" s="83" t="s">
        <v>630</v>
      </c>
      <c r="M12" s="95">
        <v>276</v>
      </c>
      <c r="N12" s="39">
        <v>12155.61</v>
      </c>
      <c r="O12" s="32">
        <v>9319.3009999999995</v>
      </c>
      <c r="P12" s="74">
        <v>12500</v>
      </c>
      <c r="Q12" s="33">
        <v>3680.5555555555557</v>
      </c>
      <c r="R12" s="75">
        <v>20000</v>
      </c>
      <c r="S12" s="75">
        <v>9444.4444444444453</v>
      </c>
      <c r="T12" s="10">
        <v>13125</v>
      </c>
      <c r="U12" s="126" t="s">
        <v>673</v>
      </c>
    </row>
    <row r="13" spans="1:21" ht="38.25" x14ac:dyDescent="0.25">
      <c r="A13" s="47"/>
      <c r="B13" s="36"/>
      <c r="C13" s="37"/>
      <c r="D13" s="4" t="s">
        <v>623</v>
      </c>
      <c r="E13" s="17" t="s">
        <v>7</v>
      </c>
      <c r="F13" s="73">
        <v>98</v>
      </c>
      <c r="G13" s="66"/>
      <c r="H13" s="66"/>
      <c r="I13" s="89"/>
      <c r="J13" s="66">
        <v>332</v>
      </c>
      <c r="K13" s="67">
        <v>3</v>
      </c>
      <c r="L13" s="80" t="s">
        <v>624</v>
      </c>
      <c r="M13" s="95">
        <v>332</v>
      </c>
      <c r="N13" s="39">
        <v>12155.61</v>
      </c>
      <c r="O13" s="32">
        <v>11210.173666666666</v>
      </c>
      <c r="P13" s="74"/>
      <c r="Q13" s="33">
        <v>0</v>
      </c>
      <c r="R13" s="75">
        <v>12500</v>
      </c>
      <c r="S13" s="75">
        <v>11527.777777777777</v>
      </c>
      <c r="T13" s="10">
        <v>11527.777777777777</v>
      </c>
      <c r="U13" s="126" t="s">
        <v>660</v>
      </c>
    </row>
    <row r="14" spans="1:21" ht="38.25" x14ac:dyDescent="0.25">
      <c r="A14" s="47"/>
      <c r="B14" s="36"/>
      <c r="C14" s="37"/>
      <c r="D14" s="4" t="s">
        <v>621</v>
      </c>
      <c r="E14" s="17" t="s">
        <v>112</v>
      </c>
      <c r="F14" s="73"/>
      <c r="G14" s="66"/>
      <c r="H14" s="66"/>
      <c r="I14" s="90"/>
      <c r="J14" s="66">
        <v>315</v>
      </c>
      <c r="K14" s="67">
        <v>3</v>
      </c>
      <c r="L14" s="82" t="s">
        <v>622</v>
      </c>
      <c r="M14" s="95">
        <v>315</v>
      </c>
      <c r="N14" s="39">
        <v>12155.61</v>
      </c>
      <c r="O14" s="32">
        <v>10636.158749999999</v>
      </c>
      <c r="P14" s="74"/>
      <c r="Q14" s="33">
        <v>0</v>
      </c>
      <c r="R14" s="75">
        <v>12500</v>
      </c>
      <c r="S14" s="75">
        <v>10937.5</v>
      </c>
      <c r="T14" s="10">
        <v>10937.5</v>
      </c>
      <c r="U14" s="126" t="s">
        <v>661</v>
      </c>
    </row>
    <row r="15" spans="1:21" ht="51" x14ac:dyDescent="0.25">
      <c r="A15" s="47"/>
      <c r="B15" s="36"/>
      <c r="C15" s="37"/>
      <c r="D15" s="4" t="s">
        <v>618</v>
      </c>
      <c r="E15" s="17" t="s">
        <v>179</v>
      </c>
      <c r="F15" s="73"/>
      <c r="G15" s="66">
        <v>156</v>
      </c>
      <c r="H15" s="66">
        <v>2</v>
      </c>
      <c r="I15" s="90" t="s">
        <v>628</v>
      </c>
      <c r="J15" s="66">
        <v>180</v>
      </c>
      <c r="K15" s="67"/>
      <c r="L15" s="83" t="s">
        <v>620</v>
      </c>
      <c r="M15" s="95">
        <v>336</v>
      </c>
      <c r="N15" s="39">
        <v>12155.61</v>
      </c>
      <c r="O15" s="32">
        <v>11345.235999999999</v>
      </c>
      <c r="P15" s="74">
        <v>20000</v>
      </c>
      <c r="Q15" s="33">
        <v>8666.6666666666661</v>
      </c>
      <c r="R15" s="75">
        <v>20000</v>
      </c>
      <c r="S15" s="75">
        <v>10000</v>
      </c>
      <c r="T15" s="10">
        <v>18666.666666666668</v>
      </c>
      <c r="U15" s="126" t="s">
        <v>662</v>
      </c>
    </row>
    <row r="16" spans="1:21" ht="25.5" x14ac:dyDescent="0.25">
      <c r="A16" s="47"/>
      <c r="B16" s="36"/>
      <c r="C16" s="37"/>
      <c r="D16" s="4" t="s">
        <v>632</v>
      </c>
      <c r="E16" s="17" t="s">
        <v>614</v>
      </c>
      <c r="F16" s="73">
        <v>100</v>
      </c>
      <c r="G16" s="66"/>
      <c r="H16" s="31"/>
      <c r="I16" s="9"/>
      <c r="J16" s="31">
        <v>300</v>
      </c>
      <c r="K16" s="12">
        <v>1</v>
      </c>
      <c r="L16" s="83" t="s">
        <v>615</v>
      </c>
      <c r="M16" s="95">
        <v>300</v>
      </c>
      <c r="N16" s="39">
        <v>12155.61</v>
      </c>
      <c r="O16" s="32">
        <v>10129.674999999999</v>
      </c>
      <c r="P16" s="40"/>
      <c r="Q16" s="33">
        <v>0</v>
      </c>
      <c r="R16" s="10">
        <v>23000</v>
      </c>
      <c r="S16" s="10">
        <v>19166.666666666664</v>
      </c>
      <c r="T16" s="10">
        <v>19166.666666666668</v>
      </c>
      <c r="U16" s="126" t="s">
        <v>664</v>
      </c>
    </row>
    <row r="17" spans="1:21" ht="76.5" x14ac:dyDescent="0.25">
      <c r="A17" s="47"/>
      <c r="B17" s="36"/>
      <c r="C17" s="37"/>
      <c r="D17" s="4" t="s">
        <v>608</v>
      </c>
      <c r="E17" s="17" t="s">
        <v>609</v>
      </c>
      <c r="F17" s="73">
        <v>100</v>
      </c>
      <c r="G17" s="66">
        <v>106</v>
      </c>
      <c r="H17" s="66">
        <v>2</v>
      </c>
      <c r="I17" s="83" t="s">
        <v>656</v>
      </c>
      <c r="J17" s="66">
        <v>170</v>
      </c>
      <c r="K17" s="67">
        <v>3</v>
      </c>
      <c r="L17" s="82" t="s">
        <v>657</v>
      </c>
      <c r="M17" s="95">
        <v>276</v>
      </c>
      <c r="N17" s="39">
        <v>12155.61</v>
      </c>
      <c r="O17" s="32">
        <v>9319.3009999999995</v>
      </c>
      <c r="P17" s="74">
        <v>20000</v>
      </c>
      <c r="Q17" s="33">
        <v>5888.8888888888887</v>
      </c>
      <c r="R17" s="75">
        <v>12500</v>
      </c>
      <c r="S17" s="75">
        <v>5902.7777777777774</v>
      </c>
      <c r="T17" s="10">
        <v>11791.666666666666</v>
      </c>
      <c r="U17" s="126" t="s">
        <v>663</v>
      </c>
    </row>
    <row r="18" spans="1:21" ht="51" x14ac:dyDescent="0.25">
      <c r="A18" s="47"/>
      <c r="B18" s="36"/>
      <c r="C18" s="37"/>
      <c r="D18" s="11" t="s">
        <v>602</v>
      </c>
      <c r="E18" s="7" t="s">
        <v>603</v>
      </c>
      <c r="F18" s="15">
        <v>100</v>
      </c>
      <c r="G18" s="66"/>
      <c r="H18" s="31"/>
      <c r="I18" s="85"/>
      <c r="J18" s="31">
        <v>181</v>
      </c>
      <c r="K18" s="12">
        <v>1</v>
      </c>
      <c r="L18" s="9" t="s">
        <v>604</v>
      </c>
      <c r="M18" s="95">
        <v>181</v>
      </c>
      <c r="N18" s="39">
        <v>12155.61</v>
      </c>
      <c r="O18" s="32">
        <v>6111.5705833333332</v>
      </c>
      <c r="P18" s="40">
        <v>23000</v>
      </c>
      <c r="Q18" s="33">
        <v>0</v>
      </c>
      <c r="R18" s="10">
        <v>20000</v>
      </c>
      <c r="S18" s="10">
        <v>10055.555555555557</v>
      </c>
      <c r="T18" s="10">
        <v>10055.555555555555</v>
      </c>
      <c r="U18" s="126" t="s">
        <v>665</v>
      </c>
    </row>
    <row r="19" spans="1:21" ht="76.5" x14ac:dyDescent="0.25">
      <c r="A19" s="47"/>
      <c r="B19" s="53"/>
      <c r="C19" s="37"/>
      <c r="D19" s="76" t="s">
        <v>610</v>
      </c>
      <c r="E19" s="7" t="s">
        <v>611</v>
      </c>
      <c r="F19" s="15">
        <v>100</v>
      </c>
      <c r="G19" s="31"/>
      <c r="H19" s="31"/>
      <c r="I19" s="85"/>
      <c r="J19" s="31">
        <v>39</v>
      </c>
      <c r="K19" s="12">
        <v>2</v>
      </c>
      <c r="L19" s="9" t="s">
        <v>612</v>
      </c>
      <c r="M19" s="95">
        <v>39</v>
      </c>
      <c r="N19" s="39">
        <v>12155.61</v>
      </c>
      <c r="O19" s="32">
        <v>1316.8577499999999</v>
      </c>
      <c r="P19" s="40"/>
      <c r="Q19" s="33">
        <v>0</v>
      </c>
      <c r="R19" s="10">
        <v>20000</v>
      </c>
      <c r="S19" s="10">
        <v>2166.6666666666665</v>
      </c>
      <c r="T19" s="10">
        <v>2166.6666666666665</v>
      </c>
      <c r="U19" s="126" t="s">
        <v>666</v>
      </c>
    </row>
    <row r="20" spans="1:21" ht="51" x14ac:dyDescent="0.25">
      <c r="A20" s="36"/>
      <c r="B20" s="36"/>
      <c r="C20" s="37"/>
      <c r="D20" s="70" t="s">
        <v>606</v>
      </c>
      <c r="E20" s="7" t="s">
        <v>30</v>
      </c>
      <c r="F20" s="15"/>
      <c r="G20" s="31"/>
      <c r="H20" s="31"/>
      <c r="I20" s="85"/>
      <c r="J20" s="31">
        <v>38</v>
      </c>
      <c r="K20" s="12">
        <v>3</v>
      </c>
      <c r="L20" s="9" t="s">
        <v>607</v>
      </c>
      <c r="M20" s="95">
        <v>38</v>
      </c>
      <c r="N20" s="39">
        <v>12155.61</v>
      </c>
      <c r="O20" s="32">
        <v>1283.0921666666666</v>
      </c>
      <c r="P20" s="40"/>
      <c r="Q20" s="33">
        <v>0</v>
      </c>
      <c r="R20" s="10">
        <v>12500</v>
      </c>
      <c r="S20" s="10">
        <v>1319.4444444444443</v>
      </c>
      <c r="T20" s="10">
        <v>1319.4444444444443</v>
      </c>
      <c r="U20" s="126" t="s">
        <v>667</v>
      </c>
    </row>
    <row r="21" spans="1:21" ht="38.25" x14ac:dyDescent="0.25">
      <c r="A21" s="118"/>
      <c r="B21" s="36"/>
      <c r="C21" s="36"/>
      <c r="D21" s="45" t="s">
        <v>633</v>
      </c>
      <c r="E21" s="38" t="s">
        <v>634</v>
      </c>
      <c r="F21" s="38">
        <v>100</v>
      </c>
      <c r="G21" s="54">
        <v>30</v>
      </c>
      <c r="H21" s="54">
        <v>3</v>
      </c>
      <c r="I21" s="110" t="s">
        <v>650</v>
      </c>
      <c r="J21" s="54"/>
      <c r="K21" s="38"/>
      <c r="L21" s="61"/>
      <c r="M21" s="112">
        <v>30</v>
      </c>
      <c r="N21" s="39">
        <v>12155.61</v>
      </c>
      <c r="O21" s="32">
        <v>1012.9675</v>
      </c>
      <c r="P21" s="39">
        <v>12500</v>
      </c>
      <c r="Q21" s="33">
        <v>1041.6666666666667</v>
      </c>
      <c r="R21" s="38"/>
      <c r="S21" s="10">
        <v>0</v>
      </c>
      <c r="T21" s="10">
        <v>1041.6666666666667</v>
      </c>
      <c r="U21" s="126"/>
    </row>
    <row r="22" spans="1:21" ht="38.25" x14ac:dyDescent="0.25">
      <c r="A22" s="118"/>
      <c r="B22" s="36"/>
      <c r="C22" s="36"/>
      <c r="D22" s="108" t="s">
        <v>635</v>
      </c>
      <c r="E22" s="38" t="s">
        <v>82</v>
      </c>
      <c r="F22" s="38"/>
      <c r="G22" s="54">
        <v>80</v>
      </c>
      <c r="H22" s="54">
        <v>3</v>
      </c>
      <c r="I22" s="111" t="s">
        <v>651</v>
      </c>
      <c r="J22" s="54"/>
      <c r="K22" s="38"/>
      <c r="L22" s="61"/>
      <c r="M22" s="112">
        <v>80</v>
      </c>
      <c r="N22" s="39">
        <v>12155.61</v>
      </c>
      <c r="O22" s="32">
        <v>2701.2466666666664</v>
      </c>
      <c r="P22" s="39">
        <v>12500</v>
      </c>
      <c r="Q22" s="39">
        <v>2777.7777777777778</v>
      </c>
      <c r="R22" s="38"/>
      <c r="S22" s="10">
        <v>0</v>
      </c>
      <c r="T22" s="10">
        <v>2777.7777777777778</v>
      </c>
      <c r="U22" s="126"/>
    </row>
    <row r="23" spans="1:21" ht="25.5" x14ac:dyDescent="0.25">
      <c r="A23" s="118"/>
      <c r="B23" s="36"/>
      <c r="C23" s="36"/>
      <c r="D23" s="108" t="s">
        <v>636</v>
      </c>
      <c r="E23" s="38" t="s">
        <v>45</v>
      </c>
      <c r="F23" s="38"/>
      <c r="G23" s="54">
        <v>110</v>
      </c>
      <c r="H23" s="54">
        <v>1</v>
      </c>
      <c r="I23" s="110" t="s">
        <v>652</v>
      </c>
      <c r="J23" s="54"/>
      <c r="K23" s="38"/>
      <c r="L23" s="61"/>
      <c r="M23" s="112">
        <v>110</v>
      </c>
      <c r="N23" s="39">
        <v>12155.61</v>
      </c>
      <c r="O23" s="32">
        <v>3714.2141666666666</v>
      </c>
      <c r="P23" s="39">
        <v>23000</v>
      </c>
      <c r="Q23" s="39">
        <v>7027.7777777777774</v>
      </c>
      <c r="R23" s="38"/>
      <c r="S23" s="10">
        <v>0</v>
      </c>
      <c r="T23" s="10">
        <v>7027.7777777777774</v>
      </c>
      <c r="U23" s="126"/>
    </row>
    <row r="24" spans="1:21" ht="51" x14ac:dyDescent="0.25">
      <c r="A24" s="118"/>
      <c r="B24" s="36"/>
      <c r="C24" s="36"/>
      <c r="D24" s="108" t="s">
        <v>637</v>
      </c>
      <c r="E24" s="38" t="s">
        <v>638</v>
      </c>
      <c r="F24" s="38">
        <v>100</v>
      </c>
      <c r="G24" s="54">
        <v>150</v>
      </c>
      <c r="H24" s="54">
        <v>2</v>
      </c>
      <c r="I24" s="59" t="s">
        <v>653</v>
      </c>
      <c r="J24" s="54"/>
      <c r="K24" s="38"/>
      <c r="L24" s="61"/>
      <c r="M24" s="112">
        <v>150</v>
      </c>
      <c r="N24" s="39">
        <v>12155.61</v>
      </c>
      <c r="O24" s="32">
        <v>5064.8374999999996</v>
      </c>
      <c r="P24" s="39">
        <v>20000</v>
      </c>
      <c r="Q24" s="39">
        <v>8333.3333333333339</v>
      </c>
      <c r="R24" s="38"/>
      <c r="S24" s="10">
        <v>0</v>
      </c>
      <c r="T24" s="10">
        <v>8333.3333333333339</v>
      </c>
      <c r="U24" s="126"/>
    </row>
    <row r="25" spans="1:21" ht="25.5" x14ac:dyDescent="0.25">
      <c r="A25" s="118"/>
      <c r="B25" s="36"/>
      <c r="C25" s="36"/>
      <c r="D25" s="108" t="s">
        <v>639</v>
      </c>
      <c r="E25" s="38" t="s">
        <v>640</v>
      </c>
      <c r="F25" s="38">
        <v>100</v>
      </c>
      <c r="G25" s="54">
        <v>180</v>
      </c>
      <c r="H25" s="54">
        <v>1</v>
      </c>
      <c r="I25" s="59" t="s">
        <v>647</v>
      </c>
      <c r="J25" s="54"/>
      <c r="K25" s="38"/>
      <c r="L25" s="61"/>
      <c r="M25" s="112">
        <v>180</v>
      </c>
      <c r="N25" s="39">
        <v>12155.61</v>
      </c>
      <c r="O25" s="32">
        <v>6077.8049999999994</v>
      </c>
      <c r="P25" s="39">
        <v>23000</v>
      </c>
      <c r="Q25" s="39">
        <v>11500</v>
      </c>
      <c r="R25" s="38"/>
      <c r="S25" s="10">
        <v>0</v>
      </c>
      <c r="T25" s="10">
        <v>11500</v>
      </c>
      <c r="U25" s="126"/>
    </row>
    <row r="26" spans="1:21" ht="51" x14ac:dyDescent="0.25">
      <c r="A26" s="118"/>
      <c r="B26" s="36"/>
      <c r="C26" s="36"/>
      <c r="D26" s="108" t="s">
        <v>25</v>
      </c>
      <c r="E26" s="38" t="s">
        <v>26</v>
      </c>
      <c r="F26" s="38"/>
      <c r="G26" s="54">
        <v>270</v>
      </c>
      <c r="H26" s="54">
        <v>3</v>
      </c>
      <c r="I26" s="9" t="s">
        <v>654</v>
      </c>
      <c r="J26" s="54"/>
      <c r="K26" s="38"/>
      <c r="L26" s="61"/>
      <c r="M26" s="112">
        <v>270</v>
      </c>
      <c r="N26" s="39">
        <v>12155.61</v>
      </c>
      <c r="O26" s="32">
        <v>9116.7075000000004</v>
      </c>
      <c r="P26" s="39">
        <v>12500</v>
      </c>
      <c r="Q26" s="39">
        <v>9375</v>
      </c>
      <c r="R26" s="38"/>
      <c r="S26" s="10">
        <v>0</v>
      </c>
      <c r="T26" s="10">
        <v>9375</v>
      </c>
      <c r="U26" s="126"/>
    </row>
    <row r="27" spans="1:21" ht="25.5" x14ac:dyDescent="0.25">
      <c r="A27" s="118"/>
      <c r="B27" s="36"/>
      <c r="C27" s="36"/>
      <c r="D27" s="108" t="s">
        <v>641</v>
      </c>
      <c r="E27" s="38" t="s">
        <v>642</v>
      </c>
      <c r="F27" s="38"/>
      <c r="G27" s="54">
        <v>270</v>
      </c>
      <c r="H27" s="54">
        <v>2</v>
      </c>
      <c r="I27" s="59" t="s">
        <v>655</v>
      </c>
      <c r="J27" s="54"/>
      <c r="K27" s="38"/>
      <c r="L27" s="61"/>
      <c r="M27" s="112">
        <v>270</v>
      </c>
      <c r="N27" s="39">
        <v>12155.61</v>
      </c>
      <c r="O27" s="32">
        <v>9116.7075000000004</v>
      </c>
      <c r="P27" s="39">
        <v>20000</v>
      </c>
      <c r="Q27" s="39">
        <v>15000</v>
      </c>
      <c r="R27" s="38"/>
      <c r="S27" s="10">
        <v>0</v>
      </c>
      <c r="T27" s="10">
        <v>15000</v>
      </c>
      <c r="U27" s="126"/>
    </row>
    <row r="28" spans="1:21" ht="38.25" x14ac:dyDescent="0.25">
      <c r="A28" s="118"/>
      <c r="B28" s="36"/>
      <c r="C28" s="36"/>
      <c r="D28" s="108" t="s">
        <v>643</v>
      </c>
      <c r="E28" s="38" t="s">
        <v>644</v>
      </c>
      <c r="F28" s="38"/>
      <c r="G28" s="54">
        <v>300</v>
      </c>
      <c r="H28" s="54">
        <v>2</v>
      </c>
      <c r="I28" s="59" t="s">
        <v>649</v>
      </c>
      <c r="J28" s="54"/>
      <c r="K28" s="38"/>
      <c r="L28" s="61"/>
      <c r="M28" s="112">
        <v>300</v>
      </c>
      <c r="N28" s="39">
        <v>12155.61</v>
      </c>
      <c r="O28" s="32">
        <v>10129.674999999999</v>
      </c>
      <c r="P28" s="39">
        <v>20000</v>
      </c>
      <c r="Q28" s="39">
        <v>16666.666666666668</v>
      </c>
      <c r="R28" s="38"/>
      <c r="S28" s="10">
        <v>0</v>
      </c>
      <c r="T28" s="10">
        <v>16666.666666666668</v>
      </c>
      <c r="U28" s="126"/>
    </row>
    <row r="29" spans="1:21" ht="25.5" x14ac:dyDescent="0.25">
      <c r="A29" s="118"/>
      <c r="B29" s="36"/>
      <c r="C29" s="36"/>
      <c r="D29" s="109" t="s">
        <v>645</v>
      </c>
      <c r="E29" s="38" t="s">
        <v>18</v>
      </c>
      <c r="F29" s="38">
        <v>100</v>
      </c>
      <c r="G29" s="54">
        <v>240</v>
      </c>
      <c r="H29" s="54">
        <v>2</v>
      </c>
      <c r="I29" s="59" t="s">
        <v>648</v>
      </c>
      <c r="J29" s="54"/>
      <c r="K29" s="38"/>
      <c r="L29" s="61"/>
      <c r="M29" s="112">
        <v>240</v>
      </c>
      <c r="N29" s="39">
        <v>12155.61</v>
      </c>
      <c r="O29" s="32">
        <v>8103.74</v>
      </c>
      <c r="P29" s="39">
        <v>20000</v>
      </c>
      <c r="Q29" s="39">
        <v>13333.333333333334</v>
      </c>
      <c r="R29" s="113"/>
      <c r="S29" s="10">
        <v>0</v>
      </c>
      <c r="T29" s="10">
        <v>13333.333333333334</v>
      </c>
      <c r="U29" s="126"/>
    </row>
    <row r="31" spans="1:21" x14ac:dyDescent="0.25">
      <c r="L31" s="145" t="s">
        <v>671</v>
      </c>
      <c r="M31" s="145"/>
      <c r="N31" s="145"/>
      <c r="O31" s="127">
        <f>SUM(O11:O30)</f>
        <v>127904.02966666667</v>
      </c>
      <c r="P31" s="146" t="s">
        <v>672</v>
      </c>
      <c r="Q31" s="146"/>
      <c r="R31" s="146"/>
      <c r="S31" s="146"/>
      <c r="T31" s="128">
        <f>SUM(T11:T30)</f>
        <v>187423.61111111112</v>
      </c>
    </row>
  </sheetData>
  <mergeCells count="5">
    <mergeCell ref="A1:T5"/>
    <mergeCell ref="A6:T7"/>
    <mergeCell ref="A8:T8"/>
    <mergeCell ref="L31:N31"/>
    <mergeCell ref="P31:S31"/>
  </mergeCells>
  <pageMargins left="0.70866141732283472" right="0.70866141732283472" top="0.74803149606299213" bottom="0.74803149606299213" header="0.31496062992125984" footer="0.31496062992125984"/>
  <pageSetup paperSize="8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anno 2016</vt:lpstr>
      <vt:lpstr>-360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cilenti</dc:creator>
  <cp:lastModifiedBy>Tamara D'Antoni</cp:lastModifiedBy>
  <cp:lastPrinted>2017-11-22T10:19:18Z</cp:lastPrinted>
  <dcterms:created xsi:type="dcterms:W3CDTF">2015-09-24T11:50:08Z</dcterms:created>
  <dcterms:modified xsi:type="dcterms:W3CDTF">2017-11-27T11:31:39Z</dcterms:modified>
</cp:coreProperties>
</file>